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75" windowHeight="10785" activeTab="0"/>
  </bookViews>
  <sheets>
    <sheet name="Edgewater" sheetId="1" r:id="rId1"/>
    <sheet name="CIP" sheetId="2" r:id="rId2"/>
  </sheets>
  <definedNames/>
  <calcPr fullCalcOnLoad="1"/>
</workbook>
</file>

<file path=xl/sharedStrings.xml><?xml version="1.0" encoding="utf-8"?>
<sst xmlns="http://schemas.openxmlformats.org/spreadsheetml/2006/main" count="120" uniqueCount="88">
  <si>
    <t>Revenues</t>
  </si>
  <si>
    <t>County TIF</t>
  </si>
  <si>
    <t>City TIF</t>
  </si>
  <si>
    <t>Total Revenue</t>
  </si>
  <si>
    <t>Expenses</t>
  </si>
  <si>
    <t>Subtotal TIF</t>
  </si>
  <si>
    <t>Grants Received</t>
  </si>
  <si>
    <t>Miscellaneous</t>
  </si>
  <si>
    <t>Subtotal Non-TIF</t>
  </si>
  <si>
    <t>Debt Payments</t>
  </si>
  <si>
    <t>Capital Projects</t>
  </si>
  <si>
    <t>Grants Awarded</t>
  </si>
  <si>
    <t>Subtotal Capital</t>
  </si>
  <si>
    <t>Policing/Enforcement Program</t>
  </si>
  <si>
    <t>Operating/Maintenance/Other</t>
  </si>
  <si>
    <t>Administration</t>
  </si>
  <si>
    <t>Subtotal Non-Capital</t>
  </si>
  <si>
    <t>Total Expenses</t>
  </si>
  <si>
    <t>% Total</t>
  </si>
  <si>
    <t>Net change in Fund Balance</t>
  </si>
  <si>
    <t>Fund Balance - Ending</t>
  </si>
  <si>
    <t>Title</t>
  </si>
  <si>
    <t>Total FTEs</t>
  </si>
  <si>
    <t>Type of Debt</t>
  </si>
  <si>
    <t>Date of Initial Debt</t>
  </si>
  <si>
    <t>Debt Balance</t>
  </si>
  <si>
    <t>Debt Maturity</t>
  </si>
  <si>
    <t>Amount of Initial Debt</t>
  </si>
  <si>
    <t>Purpose</t>
  </si>
  <si>
    <t>Project Status</t>
  </si>
  <si>
    <t>Total Personnel Expense*</t>
  </si>
  <si>
    <t>*paid to city employees, directly or through transfer</t>
  </si>
  <si>
    <t># FTE</t>
  </si>
  <si>
    <t>* Please provide explanation for any significant changes from prior year, or any other comments.</t>
  </si>
  <si>
    <t>FINANCIALS</t>
  </si>
  <si>
    <t>PERSONNEL</t>
  </si>
  <si>
    <t>DEBT</t>
  </si>
  <si>
    <t>Please complete shaded cells.</t>
  </si>
  <si>
    <t>CUMULATIVE COUNTY TIF</t>
  </si>
  <si>
    <t>PRIMARY EXPENDITURES</t>
  </si>
  <si>
    <t>PLAN</t>
  </si>
  <si>
    <t>Comment</t>
  </si>
  <si>
    <t>Edgewater</t>
  </si>
  <si>
    <t>Edgewater CRA</t>
  </si>
  <si>
    <t>Total since 2014</t>
  </si>
  <si>
    <t>FY 2015</t>
  </si>
  <si>
    <t>COMPLETED PROJECTS ONLY</t>
  </si>
  <si>
    <t>Cumulative FY 2015</t>
  </si>
  <si>
    <t>Add CIP completed in FY 2015</t>
  </si>
  <si>
    <t>Cumulative FY 2014</t>
  </si>
  <si>
    <t>Total</t>
  </si>
  <si>
    <t>N/A</t>
  </si>
  <si>
    <t>400 acres</t>
  </si>
  <si>
    <t>Board: City Council</t>
  </si>
  <si>
    <t>2014 was Base Year</t>
  </si>
  <si>
    <t xml:space="preserve"> Created May 2015</t>
  </si>
  <si>
    <t>2015-2035</t>
  </si>
  <si>
    <t xml:space="preserve">Wayfinding Signs </t>
  </si>
  <si>
    <t>FY 2016</t>
  </si>
  <si>
    <t>list categories that comprise top 50%</t>
  </si>
  <si>
    <t>CIP category</t>
  </si>
  <si>
    <t>Specific Detail</t>
  </si>
  <si>
    <t>CAPITAL ACCOMPLISHMENTS</t>
  </si>
  <si>
    <t>None at this time</t>
  </si>
  <si>
    <t>Land Acquisition &amp; Wayfinding Signs</t>
  </si>
  <si>
    <t>Edgewater CIP Detail (in thousands)</t>
  </si>
  <si>
    <t>Add CIP completed in FY 2017</t>
  </si>
  <si>
    <t>Add CIP completed in FY 2016</t>
  </si>
  <si>
    <t>Cumulative FY 2017</t>
  </si>
  <si>
    <t>FY 2017</t>
  </si>
  <si>
    <t>Land Acquistion and Wayfinding Signs</t>
  </si>
  <si>
    <t xml:space="preserve">Contact:  Samantha Bergeron, Director Parks &amp; Recreation </t>
  </si>
  <si>
    <t>Property demolition costs for</t>
  </si>
  <si>
    <t>future redevelopment</t>
  </si>
  <si>
    <t>Current Focus</t>
  </si>
  <si>
    <t>Capital</t>
  </si>
  <si>
    <t>FY 2018</t>
  </si>
  <si>
    <t>Completed land acquisition and construction accomplishments with dollar value:  Add new in current year</t>
  </si>
  <si>
    <t>Cumulative FY 2018</t>
  </si>
  <si>
    <t>Add CIP completed in FY 2018</t>
  </si>
  <si>
    <t>Cumulative FY 2016</t>
  </si>
  <si>
    <t>FY 2019</t>
  </si>
  <si>
    <t>Cumulative FY 2019</t>
  </si>
  <si>
    <t>Add CIP completed in FY 2019</t>
  </si>
  <si>
    <t>FY 2020</t>
  </si>
  <si>
    <t>Cumulative FY 2020</t>
  </si>
  <si>
    <t>Add CIP completed in FY 2020</t>
  </si>
  <si>
    <t xml:space="preserve">Engineering for Water Main along US1 from E. Indian River Blvd to S. Riverside Drive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</si>
</sst>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_);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\(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35" fillId="0" borderId="10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164" fontId="35" fillId="0" borderId="10" xfId="0" applyNumberFormat="1" applyFont="1" applyBorder="1" applyAlignment="1">
      <alignment vertical="top"/>
    </xf>
    <xf numFmtId="9" fontId="35" fillId="0" borderId="0" xfId="0" applyNumberFormat="1" applyFont="1" applyBorder="1" applyAlignment="1">
      <alignment vertical="top"/>
    </xf>
    <xf numFmtId="164" fontId="0" fillId="33" borderId="10" xfId="0" applyNumberFormat="1" applyFill="1" applyBorder="1" applyAlignment="1">
      <alignment vertical="top"/>
    </xf>
    <xf numFmtId="9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3" fontId="0" fillId="33" borderId="10" xfId="0" applyNumberFormat="1" applyFill="1" applyBorder="1" applyAlignment="1">
      <alignment vertical="top"/>
    </xf>
    <xf numFmtId="164" fontId="35" fillId="0" borderId="11" xfId="0" applyNumberFormat="1" applyFont="1" applyBorder="1" applyAlignment="1">
      <alignment vertical="top"/>
    </xf>
    <xf numFmtId="9" fontId="35" fillId="0" borderId="12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35" fillId="0" borderId="12" xfId="0" applyFont="1" applyBorder="1" applyAlignment="1">
      <alignment vertical="top"/>
    </xf>
    <xf numFmtId="164" fontId="35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14" xfId="0" applyNumberFormat="1" applyBorder="1" applyAlignment="1">
      <alignment vertical="top"/>
    </xf>
    <xf numFmtId="9" fontId="0" fillId="0" borderId="13" xfId="0" applyNumberFormat="1" applyBorder="1" applyAlignment="1">
      <alignment vertical="top"/>
    </xf>
    <xf numFmtId="0" fontId="35" fillId="0" borderId="15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/>
    </xf>
    <xf numFmtId="0" fontId="35" fillId="0" borderId="16" xfId="0" applyFont="1" applyBorder="1" applyAlignment="1">
      <alignment vertical="top"/>
    </xf>
    <xf numFmtId="9" fontId="35" fillId="0" borderId="16" xfId="0" applyNumberFormat="1" applyFont="1" applyBorder="1" applyAlignment="1">
      <alignment vertical="top"/>
    </xf>
    <xf numFmtId="0" fontId="0" fillId="0" borderId="16" xfId="0" applyNumberFormat="1" applyFill="1" applyBorder="1" applyAlignment="1">
      <alignment vertical="top"/>
    </xf>
    <xf numFmtId="0" fontId="35" fillId="0" borderId="16" xfId="0" applyNumberFormat="1" applyFont="1" applyFill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33" borderId="16" xfId="0" applyNumberFormat="1" applyFill="1" applyBorder="1" applyAlignment="1">
      <alignment vertical="top"/>
    </xf>
    <xf numFmtId="0" fontId="35" fillId="0" borderId="17" xfId="0" applyNumberFormat="1" applyFont="1" applyBorder="1" applyAlignment="1">
      <alignment vertical="top"/>
    </xf>
    <xf numFmtId="0" fontId="35" fillId="0" borderId="16" xfId="0" applyNumberFormat="1" applyFont="1" applyBorder="1" applyAlignment="1">
      <alignment vertical="top"/>
    </xf>
    <xf numFmtId="0" fontId="0" fillId="33" borderId="16" xfId="0" applyNumberFormat="1" applyFont="1" applyFill="1" applyBorder="1" applyAlignment="1">
      <alignment vertical="top" wrapText="1"/>
    </xf>
    <xf numFmtId="0" fontId="0" fillId="0" borderId="16" xfId="0" applyNumberFormat="1" applyFont="1" applyBorder="1" applyAlignment="1">
      <alignment vertical="top"/>
    </xf>
    <xf numFmtId="0" fontId="0" fillId="0" borderId="18" xfId="0" applyNumberFormat="1" applyBorder="1" applyAlignment="1">
      <alignment vertical="top"/>
    </xf>
    <xf numFmtId="0" fontId="0" fillId="0" borderId="16" xfId="0" applyNumberFormat="1" applyBorder="1" applyAlignment="1">
      <alignment vertical="top" wrapText="1"/>
    </xf>
    <xf numFmtId="0" fontId="0" fillId="0" borderId="16" xfId="0" applyNumberFormat="1" applyFill="1" applyBorder="1" applyAlignment="1">
      <alignment vertical="top" wrapText="1"/>
    </xf>
    <xf numFmtId="0" fontId="0" fillId="0" borderId="17" xfId="0" applyNumberForma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0" fontId="0" fillId="0" borderId="18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vertical="top" wrapText="1"/>
    </xf>
    <xf numFmtId="0" fontId="0" fillId="0" borderId="21" xfId="0" applyNumberFormat="1" applyFill="1" applyBorder="1" applyAlignment="1">
      <alignment vertical="top" wrapText="1"/>
    </xf>
    <xf numFmtId="0" fontId="35" fillId="0" borderId="2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10" xfId="0" applyNumberFormat="1" applyFont="1" applyFill="1" applyBorder="1" applyAlignment="1">
      <alignment horizontal="right" vertical="top"/>
    </xf>
    <xf numFmtId="164" fontId="0" fillId="0" borderId="23" xfId="0" applyNumberFormat="1" applyFont="1" applyFill="1" applyBorder="1" applyAlignment="1">
      <alignment horizontal="right" vertical="top"/>
    </xf>
    <xf numFmtId="3" fontId="0" fillId="0" borderId="23" xfId="0" applyNumberFormat="1" applyFill="1" applyBorder="1" applyAlignment="1">
      <alignment vertical="top"/>
    </xf>
    <xf numFmtId="164" fontId="35" fillId="0" borderId="23" xfId="0" applyNumberFormat="1" applyFont="1" applyFill="1" applyBorder="1" applyAlignment="1">
      <alignment vertical="top"/>
    </xf>
    <xf numFmtId="164" fontId="0" fillId="0" borderId="23" xfId="0" applyNumberFormat="1" applyFont="1" applyFill="1" applyBorder="1" applyAlignment="1">
      <alignment vertical="top"/>
    </xf>
    <xf numFmtId="0" fontId="35" fillId="0" borderId="23" xfId="0" applyFont="1" applyFill="1" applyBorder="1" applyAlignment="1">
      <alignment vertical="top"/>
    </xf>
    <xf numFmtId="0" fontId="35" fillId="0" borderId="16" xfId="0" applyFont="1" applyFill="1" applyBorder="1" applyAlignment="1">
      <alignment vertical="top"/>
    </xf>
    <xf numFmtId="9" fontId="35" fillId="0" borderId="16" xfId="0" applyNumberFormat="1" applyFont="1" applyFill="1" applyBorder="1" applyAlignment="1">
      <alignment vertical="top"/>
    </xf>
    <xf numFmtId="164" fontId="0" fillId="0" borderId="23" xfId="0" applyNumberFormat="1" applyFill="1" applyBorder="1" applyAlignment="1">
      <alignment vertical="top"/>
    </xf>
    <xf numFmtId="9" fontId="0" fillId="0" borderId="16" xfId="0" applyNumberFormat="1" applyFill="1" applyBorder="1" applyAlignment="1">
      <alignment vertical="top"/>
    </xf>
    <xf numFmtId="164" fontId="35" fillId="0" borderId="24" xfId="0" applyNumberFormat="1" applyFont="1" applyFill="1" applyBorder="1" applyAlignment="1">
      <alignment vertical="top"/>
    </xf>
    <xf numFmtId="9" fontId="35" fillId="0" borderId="17" xfId="0" applyNumberFormat="1" applyFont="1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35" fillId="0" borderId="17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164" fontId="0" fillId="0" borderId="25" xfId="0" applyNumberFormat="1" applyFill="1" applyBorder="1" applyAlignment="1">
      <alignment vertical="top"/>
    </xf>
    <xf numFmtId="9" fontId="0" fillId="0" borderId="18" xfId="0" applyNumberFormat="1" applyFill="1" applyBorder="1" applyAlignment="1">
      <alignment vertical="top"/>
    </xf>
    <xf numFmtId="0" fontId="0" fillId="0" borderId="26" xfId="0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27" xfId="0" applyBorder="1" applyAlignment="1">
      <alignment horizontal="center"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33" borderId="16" xfId="0" applyNumberFormat="1" applyFill="1" applyBorder="1" applyAlignment="1">
      <alignment horizontal="left" vertical="top" wrapText="1"/>
    </xf>
    <xf numFmtId="0" fontId="35" fillId="0" borderId="30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35" fillId="0" borderId="31" xfId="0" applyFont="1" applyBorder="1" applyAlignment="1">
      <alignment horizontal="center" vertical="top"/>
    </xf>
    <xf numFmtId="0" fontId="35" fillId="0" borderId="1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5" fillId="0" borderId="32" xfId="0" applyFont="1" applyFill="1" applyBorder="1" applyAlignment="1">
      <alignment horizontal="center" vertical="top"/>
    </xf>
    <xf numFmtId="0" fontId="35" fillId="0" borderId="31" xfId="0" applyFont="1" applyFill="1" applyBorder="1" applyAlignment="1">
      <alignment horizontal="center" vertical="top"/>
    </xf>
    <xf numFmtId="164" fontId="35" fillId="0" borderId="10" xfId="0" applyNumberFormat="1" applyFont="1" applyFill="1" applyBorder="1" applyAlignment="1">
      <alignment vertical="top"/>
    </xf>
    <xf numFmtId="9" fontId="35" fillId="0" borderId="0" xfId="0" applyNumberFormat="1" applyFon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9" fontId="0" fillId="0" borderId="0" xfId="0" applyNumberFormat="1" applyFill="1" applyBorder="1" applyAlignment="1">
      <alignment vertical="top"/>
    </xf>
    <xf numFmtId="164" fontId="35" fillId="0" borderId="11" xfId="0" applyNumberFormat="1" applyFont="1" applyFill="1" applyBorder="1" applyAlignment="1">
      <alignment vertical="top"/>
    </xf>
    <xf numFmtId="9" fontId="35" fillId="0" borderId="12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5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164" fontId="0" fillId="0" borderId="14" xfId="0" applyNumberFormat="1" applyFill="1" applyBorder="1" applyAlignment="1">
      <alignment vertical="top"/>
    </xf>
    <xf numFmtId="9" fontId="0" fillId="0" borderId="13" xfId="0" applyNumberFormat="1" applyFill="1" applyBorder="1" applyAlignment="1">
      <alignment vertical="top"/>
    </xf>
    <xf numFmtId="0" fontId="0" fillId="0" borderId="22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7" fillId="33" borderId="0" xfId="0" applyFont="1" applyFill="1" applyAlignment="1">
      <alignment vertical="top"/>
    </xf>
    <xf numFmtId="0" fontId="35" fillId="33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0" fontId="35" fillId="0" borderId="0" xfId="0" applyFont="1" applyAlignment="1">
      <alignment horizontal="center" vertical="top"/>
    </xf>
    <xf numFmtId="0" fontId="35" fillId="0" borderId="30" xfId="0" applyFont="1" applyBorder="1" applyAlignment="1">
      <alignment vertical="top"/>
    </xf>
    <xf numFmtId="0" fontId="35" fillId="0" borderId="36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23" xfId="0" applyFont="1" applyBorder="1" applyAlignment="1">
      <alignment vertical="top"/>
    </xf>
    <xf numFmtId="0" fontId="0" fillId="0" borderId="0" xfId="0" applyFont="1" applyAlignment="1">
      <alignment vertical="top"/>
    </xf>
    <xf numFmtId="0" fontId="35" fillId="0" borderId="23" xfId="0" applyFont="1" applyBorder="1" applyAlignment="1">
      <alignment vertical="top"/>
    </xf>
    <xf numFmtId="0" fontId="35" fillId="0" borderId="30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23" xfId="0" applyBorder="1" applyAlignment="1">
      <alignment vertical="top"/>
    </xf>
    <xf numFmtId="0" fontId="35" fillId="0" borderId="24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35" fillId="0" borderId="31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vertical="top" wrapText="1"/>
    </xf>
    <xf numFmtId="9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35" fillId="0" borderId="37" xfId="0" applyFont="1" applyBorder="1" applyAlignment="1">
      <alignment vertical="top"/>
    </xf>
    <xf numFmtId="0" fontId="35" fillId="0" borderId="38" xfId="0" applyFont="1" applyBorder="1" applyAlignment="1">
      <alignment vertical="top"/>
    </xf>
    <xf numFmtId="0" fontId="35" fillId="0" borderId="33" xfId="0" applyFont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9" xfId="0" applyBorder="1" applyAlignment="1">
      <alignment vertical="top" wrapText="1"/>
    </xf>
    <xf numFmtId="9" fontId="0" fillId="0" borderId="40" xfId="0" applyNumberFormat="1" applyBorder="1" applyAlignment="1">
      <alignment vertical="top" wrapText="1"/>
    </xf>
    <xf numFmtId="0" fontId="0" fillId="0" borderId="37" xfId="0" applyBorder="1" applyAlignment="1">
      <alignment vertical="top" wrapText="1"/>
    </xf>
    <xf numFmtId="9" fontId="0" fillId="0" borderId="41" xfId="0" applyNumberFormat="1" applyBorder="1" applyAlignment="1">
      <alignment vertical="top" wrapText="1"/>
    </xf>
    <xf numFmtId="9" fontId="35" fillId="0" borderId="40" xfId="0" applyNumberFormat="1" applyFont="1" applyBorder="1" applyAlignment="1">
      <alignment vertical="top" wrapText="1"/>
    </xf>
    <xf numFmtId="0" fontId="35" fillId="0" borderId="31" xfId="0" applyFont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top"/>
    </xf>
    <xf numFmtId="0" fontId="35" fillId="0" borderId="31" xfId="0" applyFont="1" applyFill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top"/>
    </xf>
    <xf numFmtId="0" fontId="35" fillId="0" borderId="31" xfId="0" applyFont="1" applyFill="1" applyBorder="1" applyAlignment="1">
      <alignment horizontal="center" vertical="top"/>
    </xf>
    <xf numFmtId="3" fontId="0" fillId="33" borderId="1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5" fillId="0" borderId="30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0" fillId="0" borderId="3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5" fontId="35" fillId="0" borderId="39" xfId="0" applyNumberFormat="1" applyFont="1" applyFill="1" applyBorder="1" applyAlignment="1">
      <alignment horizontal="center" vertical="top" wrapText="1"/>
    </xf>
    <xf numFmtId="5" fontId="35" fillId="0" borderId="20" xfId="0" applyNumberFormat="1" applyFont="1" applyFill="1" applyBorder="1" applyAlignment="1">
      <alignment horizontal="center" vertical="top" wrapText="1"/>
    </xf>
    <xf numFmtId="0" fontId="35" fillId="0" borderId="32" xfId="0" applyFont="1" applyFill="1" applyBorder="1" applyAlignment="1">
      <alignment horizontal="center" vertical="top"/>
    </xf>
    <xf numFmtId="0" fontId="35" fillId="0" borderId="31" xfId="0" applyFont="1" applyFill="1" applyBorder="1" applyAlignment="1">
      <alignment horizontal="center" vertical="top"/>
    </xf>
    <xf numFmtId="0" fontId="0" fillId="0" borderId="42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5" fontId="35" fillId="0" borderId="42" xfId="0" applyNumberFormat="1" applyFont="1" applyFill="1" applyBorder="1" applyAlignment="1">
      <alignment horizontal="center" vertical="top" wrapText="1"/>
    </xf>
    <xf numFmtId="5" fontId="35" fillId="0" borderId="40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right" vertical="top"/>
    </xf>
    <xf numFmtId="0" fontId="0" fillId="0" borderId="16" xfId="0" applyFill="1" applyBorder="1" applyAlignment="1">
      <alignment horizontal="right" vertical="top"/>
    </xf>
    <xf numFmtId="5" fontId="0" fillId="0" borderId="23" xfId="0" applyNumberFormat="1" applyFill="1" applyBorder="1" applyAlignment="1">
      <alignment horizontal="right" vertical="top"/>
    </xf>
    <xf numFmtId="5" fontId="0" fillId="0" borderId="16" xfId="0" applyNumberFormat="1" applyFill="1" applyBorder="1" applyAlignment="1">
      <alignment horizontal="right" vertical="top"/>
    </xf>
    <xf numFmtId="0" fontId="0" fillId="0" borderId="23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25" xfId="0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38" xfId="0" applyFill="1" applyBorder="1" applyAlignment="1">
      <alignment horizontal="right" vertical="top"/>
    </xf>
    <xf numFmtId="0" fontId="0" fillId="0" borderId="19" xfId="0" applyFill="1" applyBorder="1" applyAlignment="1">
      <alignment horizontal="right" vertical="top"/>
    </xf>
    <xf numFmtId="0" fontId="0" fillId="0" borderId="37" xfId="0" applyFill="1" applyBorder="1" applyAlignment="1">
      <alignment horizontal="right" vertical="top"/>
    </xf>
    <xf numFmtId="0" fontId="0" fillId="0" borderId="21" xfId="0" applyFill="1" applyBorder="1" applyAlignment="1">
      <alignment horizontal="right" vertical="top"/>
    </xf>
    <xf numFmtId="172" fontId="0" fillId="0" borderId="23" xfId="0" applyNumberFormat="1" applyFill="1" applyBorder="1" applyAlignment="1">
      <alignment horizontal="center" vertical="top"/>
    </xf>
    <xf numFmtId="172" fontId="0" fillId="0" borderId="16" xfId="0" applyNumberFormat="1" applyFill="1" applyBorder="1" applyAlignment="1">
      <alignment horizontal="center" vertical="top"/>
    </xf>
    <xf numFmtId="172" fontId="35" fillId="0" borderId="24" xfId="0" applyNumberFormat="1" applyFont="1" applyFill="1" applyBorder="1" applyAlignment="1">
      <alignment horizontal="center" vertical="top"/>
    </xf>
    <xf numFmtId="172" fontId="35" fillId="0" borderId="17" xfId="0" applyNumberFormat="1" applyFont="1" applyFill="1" applyBorder="1" applyAlignment="1">
      <alignment horizontal="center" vertical="top"/>
    </xf>
    <xf numFmtId="5" fontId="35" fillId="0" borderId="37" xfId="0" applyNumberFormat="1" applyFont="1" applyFill="1" applyBorder="1" applyAlignment="1">
      <alignment horizontal="center" vertical="top"/>
    </xf>
    <xf numFmtId="5" fontId="35" fillId="0" borderId="21" xfId="0" applyNumberFormat="1" applyFont="1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172" fontId="0" fillId="0" borderId="10" xfId="0" applyNumberFormat="1" applyFill="1" applyBorder="1" applyAlignment="1">
      <alignment horizontal="center" vertical="top"/>
    </xf>
    <xf numFmtId="172" fontId="0" fillId="0" borderId="0" xfId="0" applyNumberFormat="1" applyFill="1" applyBorder="1" applyAlignment="1">
      <alignment horizontal="center" vertical="top"/>
    </xf>
    <xf numFmtId="172" fontId="35" fillId="0" borderId="11" xfId="0" applyNumberFormat="1" applyFont="1" applyFill="1" applyBorder="1" applyAlignment="1">
      <alignment horizontal="center" vertical="top"/>
    </xf>
    <xf numFmtId="172" fontId="35" fillId="0" borderId="12" xfId="0" applyNumberFormat="1" applyFont="1" applyFill="1" applyBorder="1" applyAlignment="1">
      <alignment horizontal="center" vertical="top"/>
    </xf>
    <xf numFmtId="5" fontId="35" fillId="0" borderId="43" xfId="0" applyNumberFormat="1" applyFont="1" applyFill="1" applyBorder="1" applyAlignment="1">
      <alignment horizontal="center" vertical="top"/>
    </xf>
    <xf numFmtId="5" fontId="35" fillId="0" borderId="41" xfId="0" applyNumberFormat="1" applyFont="1" applyFill="1" applyBorder="1" applyAlignment="1">
      <alignment horizontal="center" vertical="top"/>
    </xf>
    <xf numFmtId="0" fontId="0" fillId="0" borderId="43" xfId="0" applyFill="1" applyBorder="1" applyAlignment="1">
      <alignment horizontal="right" vertical="top"/>
    </xf>
    <xf numFmtId="0" fontId="0" fillId="0" borderId="41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5" fontId="0" fillId="0" borderId="10" xfId="0" applyNumberFormat="1" applyFill="1" applyBorder="1" applyAlignment="1">
      <alignment horizontal="right" vertical="top"/>
    </xf>
    <xf numFmtId="5" fontId="0" fillId="0" borderId="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26" xfId="0" applyFill="1" applyBorder="1" applyAlignment="1">
      <alignment horizontal="right" vertical="top"/>
    </xf>
    <xf numFmtId="0" fontId="0" fillId="0" borderId="22" xfId="0" applyFill="1" applyBorder="1" applyAlignment="1">
      <alignment horizontal="right" vertical="top"/>
    </xf>
    <xf numFmtId="0" fontId="0" fillId="0" borderId="14" xfId="0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0" fontId="35" fillId="0" borderId="36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/>
    </xf>
    <xf numFmtId="172" fontId="0" fillId="0" borderId="34" xfId="0" applyNumberFormat="1" applyFill="1" applyBorder="1" applyAlignment="1">
      <alignment horizontal="center" vertical="top"/>
    </xf>
    <xf numFmtId="172" fontId="0" fillId="0" borderId="38" xfId="0" applyNumberFormat="1" applyFill="1" applyBorder="1" applyAlignment="1">
      <alignment horizontal="center" vertical="top"/>
    </xf>
    <xf numFmtId="172" fontId="0" fillId="0" borderId="33" xfId="0" applyNumberFormat="1" applyFill="1" applyBorder="1" applyAlignment="1">
      <alignment horizontal="center" vertical="top"/>
    </xf>
    <xf numFmtId="172" fontId="35" fillId="0" borderId="35" xfId="0" applyNumberFormat="1" applyFont="1" applyFill="1" applyBorder="1" applyAlignment="1">
      <alignment horizontal="center" vertical="top"/>
    </xf>
    <xf numFmtId="5" fontId="35" fillId="0" borderId="45" xfId="0" applyNumberFormat="1" applyFont="1" applyFill="1" applyBorder="1" applyAlignment="1">
      <alignment horizontal="center" vertical="top"/>
    </xf>
    <xf numFmtId="0" fontId="0" fillId="0" borderId="45" xfId="0" applyFill="1" applyBorder="1" applyAlignment="1">
      <alignment horizontal="right" vertical="top"/>
    </xf>
    <xf numFmtId="0" fontId="0" fillId="0" borderId="34" xfId="0" applyFill="1" applyBorder="1" applyAlignment="1">
      <alignment horizontal="right" vertical="top"/>
    </xf>
    <xf numFmtId="0" fontId="0" fillId="0" borderId="46" xfId="0" applyFill="1" applyBorder="1" applyAlignment="1">
      <alignment horizontal="right" vertical="top"/>
    </xf>
    <xf numFmtId="5" fontId="0" fillId="0" borderId="34" xfId="0" applyNumberFormat="1" applyFill="1" applyBorder="1" applyAlignment="1">
      <alignment horizontal="right" vertical="top"/>
    </xf>
    <xf numFmtId="0" fontId="0" fillId="0" borderId="34" xfId="0" applyFill="1" applyBorder="1" applyAlignment="1">
      <alignment horizontal="right" vertical="top" wrapText="1"/>
    </xf>
    <xf numFmtId="0" fontId="0" fillId="0" borderId="33" xfId="0" applyFill="1" applyBorder="1" applyAlignment="1">
      <alignment horizontal="right" vertical="top"/>
    </xf>
    <xf numFmtId="0" fontId="35" fillId="0" borderId="32" xfId="0" applyFont="1" applyBorder="1" applyAlignment="1">
      <alignment horizontal="center" vertical="top"/>
    </xf>
    <xf numFmtId="0" fontId="35" fillId="0" borderId="31" xfId="0" applyFont="1" applyBorder="1" applyAlignment="1">
      <alignment horizontal="center" vertical="top"/>
    </xf>
    <xf numFmtId="0" fontId="0" fillId="33" borderId="43" xfId="0" applyFill="1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172" fontId="0" fillId="33" borderId="10" xfId="0" applyNumberFormat="1" applyFill="1" applyBorder="1" applyAlignment="1">
      <alignment horizontal="center" vertical="top"/>
    </xf>
    <xf numFmtId="172" fontId="0" fillId="33" borderId="0" xfId="0" applyNumberFormat="1" applyFill="1" applyBorder="1" applyAlignment="1">
      <alignment horizontal="center" vertical="top"/>
    </xf>
    <xf numFmtId="172" fontId="35" fillId="0" borderId="11" xfId="0" applyNumberFormat="1" applyFont="1" applyBorder="1" applyAlignment="1">
      <alignment horizontal="center" vertical="top"/>
    </xf>
    <xf numFmtId="172" fontId="35" fillId="0" borderId="12" xfId="0" applyNumberFormat="1" applyFont="1" applyBorder="1" applyAlignment="1">
      <alignment horizontal="center" vertical="top"/>
    </xf>
    <xf numFmtId="5" fontId="35" fillId="33" borderId="43" xfId="0" applyNumberFormat="1" applyFont="1" applyFill="1" applyBorder="1" applyAlignment="1">
      <alignment horizontal="center" vertical="top"/>
    </xf>
    <xf numFmtId="5" fontId="35" fillId="33" borderId="41" xfId="0" applyNumberFormat="1" applyFont="1" applyFill="1" applyBorder="1" applyAlignment="1">
      <alignment horizontal="center" vertical="top"/>
    </xf>
    <xf numFmtId="0" fontId="0" fillId="33" borderId="43" xfId="0" applyFill="1" applyBorder="1" applyAlignment="1">
      <alignment horizontal="right" vertical="top"/>
    </xf>
    <xf numFmtId="0" fontId="0" fillId="33" borderId="41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33" borderId="0" xfId="0" applyFill="1" applyBorder="1" applyAlignment="1">
      <alignment horizontal="right" vertical="top"/>
    </xf>
    <xf numFmtId="0" fontId="0" fillId="33" borderId="14" xfId="0" applyFill="1" applyBorder="1" applyAlignment="1">
      <alignment horizontal="right" vertical="top"/>
    </xf>
    <xf numFmtId="0" fontId="0" fillId="33" borderId="13" xfId="0" applyFill="1" applyBorder="1" applyAlignment="1">
      <alignment horizontal="right" vertical="top"/>
    </xf>
    <xf numFmtId="5" fontId="0" fillId="33" borderId="10" xfId="0" applyNumberFormat="1" applyFill="1" applyBorder="1" applyAlignment="1">
      <alignment horizontal="right" vertical="top"/>
    </xf>
    <xf numFmtId="5" fontId="0" fillId="33" borderId="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0" fillId="33" borderId="0" xfId="0" applyFill="1" applyBorder="1" applyAlignment="1">
      <alignment horizontal="right" vertical="top" wrapText="1"/>
    </xf>
    <xf numFmtId="0" fontId="0" fillId="33" borderId="26" xfId="0" applyFill="1" applyBorder="1" applyAlignment="1">
      <alignment horizontal="right" vertical="top"/>
    </xf>
    <xf numFmtId="0" fontId="0" fillId="33" borderId="22" xfId="0" applyFill="1" applyBorder="1" applyAlignment="1">
      <alignment horizontal="right" vertical="top"/>
    </xf>
    <xf numFmtId="0" fontId="0" fillId="33" borderId="42" xfId="0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  <xf numFmtId="0" fontId="0" fillId="33" borderId="43" xfId="0" applyFill="1" applyBorder="1" applyAlignment="1">
      <alignment vertical="top" wrapText="1"/>
    </xf>
    <xf numFmtId="0" fontId="0" fillId="33" borderId="41" xfId="0" applyFill="1" applyBorder="1" applyAlignment="1">
      <alignment vertical="top" wrapText="1"/>
    </xf>
    <xf numFmtId="5" fontId="35" fillId="33" borderId="42" xfId="0" applyNumberFormat="1" applyFont="1" applyFill="1" applyBorder="1" applyAlignment="1">
      <alignment horizontal="center" vertical="top" wrapText="1"/>
    </xf>
    <xf numFmtId="5" fontId="35" fillId="33" borderId="4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4" sqref="D74:E74"/>
    </sheetView>
  </sheetViews>
  <sheetFormatPr defaultColWidth="8.8515625" defaultRowHeight="15"/>
  <cols>
    <col min="1" max="2" width="2.28125" style="112" customWidth="1"/>
    <col min="3" max="3" width="29.140625" style="112" customWidth="1"/>
    <col min="4" max="5" width="11.8515625" style="112" customWidth="1"/>
    <col min="6" max="6" width="19.28125" style="112" customWidth="1"/>
    <col min="7" max="7" width="8.421875" style="113" bestFit="1" customWidth="1"/>
    <col min="8" max="8" width="7.28125" style="113" bestFit="1" customWidth="1"/>
    <col min="9" max="9" width="8.421875" style="113" bestFit="1" customWidth="1"/>
    <col min="10" max="10" width="7.28125" style="113" bestFit="1" customWidth="1"/>
    <col min="11" max="11" width="7.421875" style="113" bestFit="1" customWidth="1"/>
    <col min="12" max="14" width="7.28125" style="113" bestFit="1" customWidth="1"/>
    <col min="15" max="16" width="0" style="112" hidden="1" customWidth="1"/>
    <col min="17" max="16384" width="8.8515625" style="112" customWidth="1"/>
  </cols>
  <sheetData>
    <row r="1" spans="1:14" s="110" customFormat="1" ht="16.5" customHeight="1">
      <c r="A1" s="110" t="s">
        <v>42</v>
      </c>
      <c r="G1" s="111"/>
      <c r="H1" s="111"/>
      <c r="I1" s="111"/>
      <c r="J1" s="111"/>
      <c r="K1" s="111"/>
      <c r="L1" s="111"/>
      <c r="M1" s="111"/>
      <c r="N1" s="111"/>
    </row>
    <row r="2" spans="1:16" s="110" customFormat="1" ht="15">
      <c r="A2" s="110" t="s">
        <v>43</v>
      </c>
      <c r="D2" s="112" t="s">
        <v>56</v>
      </c>
      <c r="F2" s="113" t="s">
        <v>53</v>
      </c>
      <c r="G2" s="113"/>
      <c r="H2" s="113"/>
      <c r="I2" s="113"/>
      <c r="J2" s="111"/>
      <c r="K2" s="113"/>
      <c r="L2" s="111"/>
      <c r="M2" s="113"/>
      <c r="N2" s="111"/>
      <c r="O2" s="111"/>
      <c r="P2" s="111"/>
    </row>
    <row r="3" spans="4:16" s="110" customFormat="1" ht="15">
      <c r="D3" s="113" t="s">
        <v>52</v>
      </c>
      <c r="F3" s="113" t="s">
        <v>71</v>
      </c>
      <c r="G3" s="113"/>
      <c r="H3" s="113"/>
      <c r="I3" s="113"/>
      <c r="J3" s="111"/>
      <c r="K3" s="113"/>
      <c r="L3" s="111"/>
      <c r="M3" s="113"/>
      <c r="N3" s="111"/>
      <c r="O3" s="111"/>
      <c r="P3" s="111"/>
    </row>
    <row r="4" spans="1:14" s="110" customFormat="1" ht="15">
      <c r="A4" s="114" t="s">
        <v>37</v>
      </c>
      <c r="B4" s="115"/>
      <c r="C4" s="114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ht="15" customHeight="1" thickBot="1"/>
    <row r="6" spans="1:16" s="110" customFormat="1" ht="15">
      <c r="A6" s="117">
        <v>1</v>
      </c>
      <c r="B6" s="118" t="s">
        <v>38</v>
      </c>
      <c r="C6" s="119"/>
      <c r="D6" s="229" t="s">
        <v>84</v>
      </c>
      <c r="E6" s="230"/>
      <c r="F6" s="22"/>
      <c r="G6" s="162" t="s">
        <v>81</v>
      </c>
      <c r="H6" s="163"/>
      <c r="I6" s="162" t="s">
        <v>76</v>
      </c>
      <c r="J6" s="163"/>
      <c r="K6" s="154" t="s">
        <v>69</v>
      </c>
      <c r="L6" s="214"/>
      <c r="M6" s="162" t="s">
        <v>58</v>
      </c>
      <c r="N6" s="163"/>
      <c r="O6" s="154" t="s">
        <v>45</v>
      </c>
      <c r="P6" s="155"/>
    </row>
    <row r="7" spans="1:16" s="122" customFormat="1" ht="15">
      <c r="A7" s="120"/>
      <c r="B7" s="121"/>
      <c r="C7" s="12" t="s">
        <v>55</v>
      </c>
      <c r="D7" s="51">
        <f>G7+D11</f>
        <v>236663.23</v>
      </c>
      <c r="E7" s="1"/>
      <c r="F7" s="23"/>
      <c r="G7" s="51">
        <f>I7+G11</f>
        <v>144176.23</v>
      </c>
      <c r="H7" s="1"/>
      <c r="I7" s="51">
        <f>K7+I11</f>
        <v>75429.23000000001</v>
      </c>
      <c r="J7" s="1"/>
      <c r="K7" s="51">
        <f>M7+K11</f>
        <v>23522.36</v>
      </c>
      <c r="L7" s="1"/>
      <c r="M7" s="51">
        <f>O7+M11</f>
        <v>4439.45</v>
      </c>
      <c r="N7" s="1"/>
      <c r="O7" s="52">
        <v>0</v>
      </c>
      <c r="P7" s="23"/>
    </row>
    <row r="8" spans="1:16" s="111" customFormat="1" ht="9" customHeight="1" thickBot="1">
      <c r="A8" s="117"/>
      <c r="B8" s="123"/>
      <c r="C8" s="3"/>
      <c r="D8" s="2"/>
      <c r="E8" s="3"/>
      <c r="F8" s="24"/>
      <c r="G8" s="83"/>
      <c r="H8" s="84"/>
      <c r="I8" s="83"/>
      <c r="J8" s="84"/>
      <c r="K8" s="83"/>
      <c r="L8" s="84"/>
      <c r="M8" s="83"/>
      <c r="N8" s="84"/>
      <c r="O8" s="56"/>
      <c r="P8" s="57"/>
    </row>
    <row r="9" spans="1:16" s="117" customFormat="1" ht="15">
      <c r="A9" s="117">
        <v>2</v>
      </c>
      <c r="B9" s="124" t="s">
        <v>34</v>
      </c>
      <c r="C9" s="82"/>
      <c r="D9" s="147" t="str">
        <f>D6</f>
        <v>FY 2020</v>
      </c>
      <c r="E9" s="146" t="s">
        <v>18</v>
      </c>
      <c r="F9" s="22" t="s">
        <v>41</v>
      </c>
      <c r="G9" s="150" t="str">
        <f>G6</f>
        <v>FY 2019</v>
      </c>
      <c r="H9" s="151" t="s">
        <v>18</v>
      </c>
      <c r="I9" s="148" t="str">
        <f>I6</f>
        <v>FY 2018</v>
      </c>
      <c r="J9" s="149" t="s">
        <v>18</v>
      </c>
      <c r="K9" s="148" t="s">
        <v>69</v>
      </c>
      <c r="L9" s="149" t="s">
        <v>18</v>
      </c>
      <c r="M9" s="85" t="s">
        <v>58</v>
      </c>
      <c r="N9" s="86" t="s">
        <v>18</v>
      </c>
      <c r="O9" s="80" t="s">
        <v>45</v>
      </c>
      <c r="P9" s="81" t="s">
        <v>18</v>
      </c>
    </row>
    <row r="10" spans="1:16" s="110" customFormat="1" ht="15">
      <c r="A10" s="117"/>
      <c r="B10" s="123" t="s">
        <v>0</v>
      </c>
      <c r="C10" s="3"/>
      <c r="D10" s="4"/>
      <c r="E10" s="5"/>
      <c r="F10" s="25"/>
      <c r="G10" s="87"/>
      <c r="H10" s="88"/>
      <c r="I10" s="87"/>
      <c r="J10" s="88"/>
      <c r="K10" s="87"/>
      <c r="L10" s="88"/>
      <c r="M10" s="87"/>
      <c r="N10" s="88"/>
      <c r="O10" s="54"/>
      <c r="P10" s="58"/>
    </row>
    <row r="11" spans="1:16" ht="15">
      <c r="A11" s="125"/>
      <c r="B11" s="126"/>
      <c r="C11" s="12" t="s">
        <v>1</v>
      </c>
      <c r="D11" s="6">
        <v>92487</v>
      </c>
      <c r="E11" s="7">
        <f>D11/D$19</f>
        <v>0.44094552007895227</v>
      </c>
      <c r="F11" s="26"/>
      <c r="G11" s="89">
        <v>68747</v>
      </c>
      <c r="H11" s="90">
        <f>G11/G$19</f>
        <v>0.44455868754082034</v>
      </c>
      <c r="I11" s="89">
        <v>51906.87</v>
      </c>
      <c r="J11" s="90">
        <f>I11/I$19</f>
        <v>0.4623464226560737</v>
      </c>
      <c r="K11" s="89">
        <v>19082.91</v>
      </c>
      <c r="L11" s="90">
        <f>K11/K$19</f>
        <v>0.46322262512021806</v>
      </c>
      <c r="M11" s="89">
        <v>4439.45</v>
      </c>
      <c r="N11" s="90">
        <f>M11/M$19</f>
        <v>0.47239348016233623</v>
      </c>
      <c r="O11" s="59">
        <v>0</v>
      </c>
      <c r="P11" s="60" t="e">
        <f>O11/O$19</f>
        <v>#DIV/0!</v>
      </c>
    </row>
    <row r="12" spans="1:16" ht="15">
      <c r="A12" s="125"/>
      <c r="B12" s="126"/>
      <c r="C12" s="12" t="s">
        <v>2</v>
      </c>
      <c r="D12" s="9">
        <v>116568</v>
      </c>
      <c r="E12" s="7">
        <f>D12/D$19</f>
        <v>0.5557552670598388</v>
      </c>
      <c r="F12" s="26"/>
      <c r="G12" s="13">
        <v>85486</v>
      </c>
      <c r="H12" s="90">
        <f>G12/G$19</f>
        <v>0.5528029435919323</v>
      </c>
      <c r="I12" s="13">
        <v>60174</v>
      </c>
      <c r="J12" s="90">
        <f>I12/I$19</f>
        <v>0.53598364988886</v>
      </c>
      <c r="K12" s="13">
        <v>22063.07</v>
      </c>
      <c r="L12" s="90">
        <f>K12/K$19</f>
        <v>0.5355636642216062</v>
      </c>
      <c r="M12" s="13">
        <v>4954.95</v>
      </c>
      <c r="N12" s="90">
        <f>M12/M$19</f>
        <v>0.5272468604287396</v>
      </c>
      <c r="O12" s="53">
        <v>0</v>
      </c>
      <c r="P12" s="60" t="e">
        <f>O12/O$19</f>
        <v>#DIV/0!</v>
      </c>
    </row>
    <row r="13" spans="1:16" s="110" customFormat="1" ht="15">
      <c r="A13" s="117"/>
      <c r="B13" s="123"/>
      <c r="C13" s="3" t="s">
        <v>5</v>
      </c>
      <c r="D13" s="4">
        <f>SUM(D11:D12)</f>
        <v>209055</v>
      </c>
      <c r="E13" s="5">
        <f>SUM(E11:E12)</f>
        <v>0.9967007871387911</v>
      </c>
      <c r="F13" s="27"/>
      <c r="G13" s="87">
        <f>SUM(G11:G12)</f>
        <v>154233</v>
      </c>
      <c r="H13" s="88">
        <f>SUM(H11:H12)</f>
        <v>0.9973616311327527</v>
      </c>
      <c r="I13" s="87">
        <f>SUM(I11:I12)</f>
        <v>112080.87</v>
      </c>
      <c r="J13" s="88">
        <f>SUM(J11:J12)</f>
        <v>0.9983300725449338</v>
      </c>
      <c r="K13" s="87">
        <f aca="true" t="shared" si="0" ref="K13:P13">SUM(K11:K12)</f>
        <v>41145.979999999996</v>
      </c>
      <c r="L13" s="88">
        <f t="shared" si="0"/>
        <v>0.9987862893418242</v>
      </c>
      <c r="M13" s="87">
        <f t="shared" si="0"/>
        <v>9394.4</v>
      </c>
      <c r="N13" s="88">
        <f t="shared" si="0"/>
        <v>0.9996403405910759</v>
      </c>
      <c r="O13" s="54">
        <f t="shared" si="0"/>
        <v>0</v>
      </c>
      <c r="P13" s="58" t="e">
        <f t="shared" si="0"/>
        <v>#DIV/0!</v>
      </c>
    </row>
    <row r="14" spans="1:16" ht="9" customHeight="1">
      <c r="A14" s="125"/>
      <c r="B14" s="126"/>
      <c r="C14" s="12"/>
      <c r="D14" s="8"/>
      <c r="E14" s="7"/>
      <c r="F14" s="28"/>
      <c r="G14" s="89"/>
      <c r="H14" s="90"/>
      <c r="I14" s="89"/>
      <c r="J14" s="90"/>
      <c r="K14" s="89"/>
      <c r="L14" s="90"/>
      <c r="M14" s="89"/>
      <c r="N14" s="90"/>
      <c r="O14" s="59"/>
      <c r="P14" s="60"/>
    </row>
    <row r="15" spans="1:16" ht="15">
      <c r="A15" s="125"/>
      <c r="B15" s="126"/>
      <c r="C15" s="12" t="s">
        <v>6</v>
      </c>
      <c r="D15" s="6">
        <v>0</v>
      </c>
      <c r="E15" s="7">
        <f>D15/D$19</f>
        <v>0</v>
      </c>
      <c r="F15" s="29"/>
      <c r="G15" s="89">
        <v>0</v>
      </c>
      <c r="H15" s="90">
        <f>G15/G$19</f>
        <v>0</v>
      </c>
      <c r="I15" s="89">
        <v>0</v>
      </c>
      <c r="J15" s="90">
        <f>I15/I$19</f>
        <v>0</v>
      </c>
      <c r="K15" s="89">
        <v>0</v>
      </c>
      <c r="L15" s="90">
        <f>K15/K$19</f>
        <v>0</v>
      </c>
      <c r="M15" s="89">
        <v>0</v>
      </c>
      <c r="N15" s="90">
        <f>M15/M$19</f>
        <v>0</v>
      </c>
      <c r="O15" s="59">
        <v>0</v>
      </c>
      <c r="P15" s="60" t="e">
        <f>O15/O$19</f>
        <v>#DIV/0!</v>
      </c>
    </row>
    <row r="16" spans="1:16" ht="15">
      <c r="A16" s="125"/>
      <c r="B16" s="126"/>
      <c r="C16" s="12" t="s">
        <v>7</v>
      </c>
      <c r="D16" s="9">
        <v>692</v>
      </c>
      <c r="E16" s="7">
        <f>D16/D$19</f>
        <v>0.00329921286120898</v>
      </c>
      <c r="F16" s="79"/>
      <c r="G16" s="13">
        <v>408</v>
      </c>
      <c r="H16" s="90">
        <f>G16/G$19</f>
        <v>0.0026383688672473667</v>
      </c>
      <c r="I16" s="13">
        <v>187.48</v>
      </c>
      <c r="J16" s="90">
        <f>I16/I$19</f>
        <v>0.0016699274550663655</v>
      </c>
      <c r="K16" s="13">
        <v>50</v>
      </c>
      <c r="L16" s="90">
        <f>K16/K$19</f>
        <v>0.0012137106581758706</v>
      </c>
      <c r="M16" s="13">
        <v>4.38</v>
      </c>
      <c r="N16" s="90">
        <f>M16/M$19</f>
        <v>0.00046606751807341736</v>
      </c>
      <c r="O16" s="53">
        <v>0</v>
      </c>
      <c r="P16" s="60" t="e">
        <f>O16/O$19</f>
        <v>#DIV/0!</v>
      </c>
    </row>
    <row r="17" spans="1:16" s="110" customFormat="1" ht="15">
      <c r="A17" s="117"/>
      <c r="B17" s="123"/>
      <c r="C17" s="3" t="s">
        <v>8</v>
      </c>
      <c r="D17" s="4">
        <f>SUM(D15:D16)</f>
        <v>692</v>
      </c>
      <c r="E17" s="5">
        <f>SUM(E15:E16)</f>
        <v>0.00329921286120898</v>
      </c>
      <c r="F17" s="27"/>
      <c r="G17" s="87">
        <f>SUM(G15:G16)</f>
        <v>408</v>
      </c>
      <c r="H17" s="88">
        <f>SUM(H15:H16)</f>
        <v>0.0026383688672473667</v>
      </c>
      <c r="I17" s="87">
        <f>SUM(I15:I16)</f>
        <v>187.48</v>
      </c>
      <c r="J17" s="88">
        <f>SUM(J15:J16)</f>
        <v>0.0016699274550663655</v>
      </c>
      <c r="K17" s="87">
        <f aca="true" t="shared" si="1" ref="K17:P17">SUM(K15:K16)</f>
        <v>50</v>
      </c>
      <c r="L17" s="88">
        <f t="shared" si="1"/>
        <v>0.0012137106581758706</v>
      </c>
      <c r="M17" s="87">
        <f t="shared" si="1"/>
        <v>4.38</v>
      </c>
      <c r="N17" s="88">
        <f t="shared" si="1"/>
        <v>0.00046606751807341736</v>
      </c>
      <c r="O17" s="54">
        <f t="shared" si="1"/>
        <v>0</v>
      </c>
      <c r="P17" s="58" t="e">
        <f t="shared" si="1"/>
        <v>#DIV/0!</v>
      </c>
    </row>
    <row r="18" spans="1:16" ht="9" customHeight="1">
      <c r="A18" s="125"/>
      <c r="B18" s="126"/>
      <c r="C18" s="12"/>
      <c r="D18" s="8"/>
      <c r="E18" s="7"/>
      <c r="F18" s="28"/>
      <c r="G18" s="89"/>
      <c r="H18" s="90"/>
      <c r="I18" s="89"/>
      <c r="J18" s="90"/>
      <c r="K18" s="89"/>
      <c r="L18" s="90"/>
      <c r="M18" s="89"/>
      <c r="N18" s="90"/>
      <c r="O18" s="59"/>
      <c r="P18" s="60"/>
    </row>
    <row r="19" spans="1:16" s="110" customFormat="1" ht="15">
      <c r="A19" s="117"/>
      <c r="B19" s="127" t="s">
        <v>3</v>
      </c>
      <c r="C19" s="14"/>
      <c r="D19" s="10">
        <f>D13+D17</f>
        <v>209747</v>
      </c>
      <c r="E19" s="11">
        <f>E13+E17</f>
        <v>1</v>
      </c>
      <c r="F19" s="30"/>
      <c r="G19" s="91">
        <f aca="true" t="shared" si="2" ref="G19:L19">G13+G17</f>
        <v>154641</v>
      </c>
      <c r="H19" s="92">
        <f t="shared" si="2"/>
        <v>1</v>
      </c>
      <c r="I19" s="91">
        <f t="shared" si="2"/>
        <v>112268.34999999999</v>
      </c>
      <c r="J19" s="92">
        <f t="shared" si="2"/>
        <v>1.0000000000000002</v>
      </c>
      <c r="K19" s="91">
        <f t="shared" si="2"/>
        <v>41195.979999999996</v>
      </c>
      <c r="L19" s="92">
        <f t="shared" si="2"/>
        <v>1</v>
      </c>
      <c r="M19" s="91">
        <f>M13+M17-1</f>
        <v>9397.779999999999</v>
      </c>
      <c r="N19" s="92">
        <f>N13+N17</f>
        <v>1.0001064081091493</v>
      </c>
      <c r="O19" s="61">
        <f>O13+O17</f>
        <v>0</v>
      </c>
      <c r="P19" s="62" t="e">
        <f>P13+P17</f>
        <v>#DIV/0!</v>
      </c>
    </row>
    <row r="20" spans="1:16" ht="9" customHeight="1">
      <c r="A20" s="125"/>
      <c r="B20" s="126"/>
      <c r="C20" s="12"/>
      <c r="D20" s="4"/>
      <c r="E20" s="5"/>
      <c r="F20" s="31"/>
      <c r="G20" s="87"/>
      <c r="H20" s="88"/>
      <c r="I20" s="87"/>
      <c r="J20" s="88"/>
      <c r="K20" s="87"/>
      <c r="L20" s="88"/>
      <c r="M20" s="87"/>
      <c r="N20" s="88"/>
      <c r="O20" s="54"/>
      <c r="P20" s="58"/>
    </row>
    <row r="21" spans="1:16" s="110" customFormat="1" ht="15">
      <c r="A21" s="117"/>
      <c r="B21" s="123" t="s">
        <v>4</v>
      </c>
      <c r="C21" s="3"/>
      <c r="D21" s="4"/>
      <c r="E21" s="5"/>
      <c r="F21" s="31"/>
      <c r="G21" s="87"/>
      <c r="H21" s="88"/>
      <c r="I21" s="87"/>
      <c r="J21" s="88"/>
      <c r="K21" s="87"/>
      <c r="L21" s="88"/>
      <c r="M21" s="87"/>
      <c r="N21" s="88"/>
      <c r="O21" s="54"/>
      <c r="P21" s="58"/>
    </row>
    <row r="22" spans="1:16" ht="15">
      <c r="A22" s="125"/>
      <c r="B22" s="126"/>
      <c r="C22" s="12" t="s">
        <v>9</v>
      </c>
      <c r="D22" s="6">
        <v>0</v>
      </c>
      <c r="E22" s="7">
        <f>D22/D$32</f>
        <v>0</v>
      </c>
      <c r="F22" s="29"/>
      <c r="G22" s="89">
        <v>0</v>
      </c>
      <c r="H22" s="90">
        <f>G22/G$32</f>
        <v>0</v>
      </c>
      <c r="I22" s="89">
        <v>0</v>
      </c>
      <c r="J22" s="90">
        <f>I22/I$32</f>
        <v>0</v>
      </c>
      <c r="K22" s="89">
        <v>0</v>
      </c>
      <c r="L22" s="90">
        <f>K22/K$32</f>
        <v>0</v>
      </c>
      <c r="M22" s="89">
        <v>0</v>
      </c>
      <c r="N22" s="90">
        <v>0</v>
      </c>
      <c r="O22" s="59">
        <v>0</v>
      </c>
      <c r="P22" s="60" t="e">
        <f>O22/O$32</f>
        <v>#DIV/0!</v>
      </c>
    </row>
    <row r="23" spans="1:16" ht="15">
      <c r="A23" s="125"/>
      <c r="B23" s="126"/>
      <c r="C23" s="12" t="s">
        <v>10</v>
      </c>
      <c r="D23" s="9">
        <v>61847</v>
      </c>
      <c r="E23" s="7">
        <f>D23/D$32</f>
        <v>1</v>
      </c>
      <c r="F23" s="32"/>
      <c r="G23" s="13">
        <v>0</v>
      </c>
      <c r="H23" s="90">
        <f>G23/G$32</f>
        <v>0</v>
      </c>
      <c r="I23" s="13">
        <v>2500</v>
      </c>
      <c r="J23" s="90">
        <f>I23/I$32</f>
        <v>0.8909574941998666</v>
      </c>
      <c r="K23" s="13">
        <v>6900</v>
      </c>
      <c r="L23" s="90">
        <f aca="true" t="shared" si="3" ref="L23:L29">K23/K$32</f>
        <v>0.9752650176678446</v>
      </c>
      <c r="M23" s="13">
        <v>0</v>
      </c>
      <c r="N23" s="90">
        <v>0</v>
      </c>
      <c r="O23" s="53">
        <v>0</v>
      </c>
      <c r="P23" s="60" t="e">
        <f>O23/O$32</f>
        <v>#DIV/0!</v>
      </c>
    </row>
    <row r="24" spans="1:16" ht="15">
      <c r="A24" s="125"/>
      <c r="B24" s="126"/>
      <c r="C24" s="12" t="s">
        <v>11</v>
      </c>
      <c r="D24" s="9">
        <v>0</v>
      </c>
      <c r="E24" s="7">
        <f>D24/D$32</f>
        <v>0</v>
      </c>
      <c r="F24" s="32"/>
      <c r="G24" s="13">
        <v>0</v>
      </c>
      <c r="H24" s="90">
        <f>G24/G$32</f>
        <v>0</v>
      </c>
      <c r="I24" s="13">
        <v>0</v>
      </c>
      <c r="J24" s="90">
        <f>I24/I$32</f>
        <v>0</v>
      </c>
      <c r="K24" s="13">
        <v>0</v>
      </c>
      <c r="L24" s="90">
        <f t="shared" si="3"/>
        <v>0</v>
      </c>
      <c r="M24" s="13">
        <v>0</v>
      </c>
      <c r="N24" s="90">
        <v>0</v>
      </c>
      <c r="O24" s="53">
        <v>0</v>
      </c>
      <c r="P24" s="60" t="e">
        <f>O24/O$32</f>
        <v>#DIV/0!</v>
      </c>
    </row>
    <row r="25" spans="1:16" s="110" customFormat="1" ht="15">
      <c r="A25" s="117"/>
      <c r="B25" s="123"/>
      <c r="C25" s="3" t="s">
        <v>12</v>
      </c>
      <c r="D25" s="4">
        <f>SUM(D22:D24)</f>
        <v>61847</v>
      </c>
      <c r="E25" s="5">
        <f>SUM(E22:E24)</f>
        <v>1</v>
      </c>
      <c r="F25" s="27"/>
      <c r="G25" s="87">
        <f aca="true" t="shared" si="4" ref="G25:L25">SUM(G22:G24)</f>
        <v>0</v>
      </c>
      <c r="H25" s="88">
        <f t="shared" si="4"/>
        <v>0</v>
      </c>
      <c r="I25" s="87">
        <f t="shared" si="4"/>
        <v>2500</v>
      </c>
      <c r="J25" s="88">
        <f t="shared" si="4"/>
        <v>0.8909574941998666</v>
      </c>
      <c r="K25" s="87">
        <f t="shared" si="4"/>
        <v>6900</v>
      </c>
      <c r="L25" s="88">
        <f t="shared" si="4"/>
        <v>0.9752650176678446</v>
      </c>
      <c r="M25" s="87">
        <v>0</v>
      </c>
      <c r="N25" s="88">
        <v>0</v>
      </c>
      <c r="O25" s="54">
        <f>SUM(O22:O24)</f>
        <v>0</v>
      </c>
      <c r="P25" s="58" t="e">
        <f>SUM(P22:P24)</f>
        <v>#DIV/0!</v>
      </c>
    </row>
    <row r="26" spans="1:16" ht="9" customHeight="1">
      <c r="A26" s="125"/>
      <c r="B26" s="126"/>
      <c r="C26" s="12"/>
      <c r="D26" s="8"/>
      <c r="E26" s="7"/>
      <c r="F26" s="26"/>
      <c r="G26" s="89"/>
      <c r="H26" s="90"/>
      <c r="I26" s="89"/>
      <c r="J26" s="90"/>
      <c r="K26" s="89"/>
      <c r="L26" s="90"/>
      <c r="M26" s="89"/>
      <c r="N26" s="90"/>
      <c r="O26" s="59"/>
      <c r="P26" s="60"/>
    </row>
    <row r="27" spans="1:16" ht="15">
      <c r="A27" s="125"/>
      <c r="B27" s="126"/>
      <c r="C27" s="12" t="s">
        <v>13</v>
      </c>
      <c r="D27" s="6">
        <v>0</v>
      </c>
      <c r="E27" s="7">
        <f>D27/D$32</f>
        <v>0</v>
      </c>
      <c r="F27" s="32"/>
      <c r="G27" s="89">
        <v>0</v>
      </c>
      <c r="H27" s="90">
        <f>G27/G$32</f>
        <v>0</v>
      </c>
      <c r="I27" s="89">
        <v>0</v>
      </c>
      <c r="J27" s="90">
        <f>I27/I$32</f>
        <v>0</v>
      </c>
      <c r="K27" s="89">
        <v>0</v>
      </c>
      <c r="L27" s="90">
        <f t="shared" si="3"/>
        <v>0</v>
      </c>
      <c r="M27" s="89">
        <v>0</v>
      </c>
      <c r="N27" s="90">
        <v>0</v>
      </c>
      <c r="O27" s="59">
        <v>0</v>
      </c>
      <c r="P27" s="60" t="e">
        <f>O27/O$32</f>
        <v>#DIV/0!</v>
      </c>
    </row>
    <row r="28" spans="1:16" ht="15">
      <c r="A28" s="125"/>
      <c r="B28" s="126"/>
      <c r="C28" s="12" t="s">
        <v>14</v>
      </c>
      <c r="D28" s="9">
        <v>0</v>
      </c>
      <c r="E28" s="7">
        <f>D28/D$32</f>
        <v>0</v>
      </c>
      <c r="F28" s="32"/>
      <c r="G28" s="13">
        <v>0</v>
      </c>
      <c r="H28" s="90">
        <f>G28/G$32</f>
        <v>0</v>
      </c>
      <c r="I28" s="13">
        <v>305.97</v>
      </c>
      <c r="J28" s="90">
        <f>I28/I$32</f>
        <v>0.10904250580013329</v>
      </c>
      <c r="K28" s="13">
        <v>175</v>
      </c>
      <c r="L28" s="90">
        <f t="shared" si="3"/>
        <v>0.024734982332155476</v>
      </c>
      <c r="M28" s="13">
        <v>0</v>
      </c>
      <c r="N28" s="90">
        <v>0</v>
      </c>
      <c r="O28" s="53">
        <v>0</v>
      </c>
      <c r="P28" s="60" t="e">
        <f>O28/O$32</f>
        <v>#DIV/0!</v>
      </c>
    </row>
    <row r="29" spans="1:16" ht="15">
      <c r="A29" s="125"/>
      <c r="B29" s="126"/>
      <c r="C29" s="12" t="s">
        <v>15</v>
      </c>
      <c r="D29" s="9">
        <v>0</v>
      </c>
      <c r="E29" s="7">
        <f>D29/D$32</f>
        <v>0</v>
      </c>
      <c r="F29" s="29"/>
      <c r="G29" s="13">
        <v>305</v>
      </c>
      <c r="H29" s="90">
        <f>G29/G$32</f>
        <v>1</v>
      </c>
      <c r="I29" s="13">
        <v>0</v>
      </c>
      <c r="J29" s="90">
        <f>I29/I$32</f>
        <v>0</v>
      </c>
      <c r="K29" s="13">
        <v>0</v>
      </c>
      <c r="L29" s="90">
        <f t="shared" si="3"/>
        <v>0</v>
      </c>
      <c r="M29" s="13">
        <v>0</v>
      </c>
      <c r="N29" s="90">
        <v>0</v>
      </c>
      <c r="O29" s="53">
        <v>0</v>
      </c>
      <c r="P29" s="60" t="e">
        <f>O29/O$32</f>
        <v>#DIV/0!</v>
      </c>
    </row>
    <row r="30" spans="1:16" s="110" customFormat="1" ht="15">
      <c r="A30" s="117"/>
      <c r="B30" s="123"/>
      <c r="C30" s="3" t="s">
        <v>16</v>
      </c>
      <c r="D30" s="4">
        <f>SUM(D27:D29)</f>
        <v>0</v>
      </c>
      <c r="E30" s="5">
        <f>SUM(E27:E29)</f>
        <v>0</v>
      </c>
      <c r="F30" s="27"/>
      <c r="G30" s="87">
        <f aca="true" t="shared" si="5" ref="G30:M30">SUM(G27:G29)</f>
        <v>305</v>
      </c>
      <c r="H30" s="88">
        <f t="shared" si="5"/>
        <v>1</v>
      </c>
      <c r="I30" s="87">
        <f t="shared" si="5"/>
        <v>305.97</v>
      </c>
      <c r="J30" s="88">
        <f t="shared" si="5"/>
        <v>0.10904250580013329</v>
      </c>
      <c r="K30" s="87">
        <f t="shared" si="5"/>
        <v>175</v>
      </c>
      <c r="L30" s="88">
        <f t="shared" si="5"/>
        <v>0.024734982332155476</v>
      </c>
      <c r="M30" s="87">
        <f t="shared" si="5"/>
        <v>0</v>
      </c>
      <c r="N30" s="88">
        <v>0</v>
      </c>
      <c r="O30" s="54">
        <f>SUM(O27:O29)</f>
        <v>0</v>
      </c>
      <c r="P30" s="58" t="e">
        <f>SUM(P27:P29)</f>
        <v>#DIV/0!</v>
      </c>
    </row>
    <row r="31" spans="1:16" ht="9" customHeight="1">
      <c r="A31" s="125"/>
      <c r="B31" s="126"/>
      <c r="C31" s="12"/>
      <c r="D31" s="4"/>
      <c r="E31" s="5"/>
      <c r="F31" s="31"/>
      <c r="G31" s="87"/>
      <c r="H31" s="88"/>
      <c r="I31" s="87"/>
      <c r="J31" s="88"/>
      <c r="K31" s="87"/>
      <c r="L31" s="88"/>
      <c r="M31" s="87"/>
      <c r="N31" s="88"/>
      <c r="O31" s="54"/>
      <c r="P31" s="58"/>
    </row>
    <row r="32" spans="1:16" s="110" customFormat="1" ht="15">
      <c r="A32" s="117"/>
      <c r="B32" s="127" t="s">
        <v>17</v>
      </c>
      <c r="C32" s="14"/>
      <c r="D32" s="10">
        <f>D25+D30</f>
        <v>61847</v>
      </c>
      <c r="E32" s="11">
        <f>E25+E30</f>
        <v>1</v>
      </c>
      <c r="F32" s="30"/>
      <c r="G32" s="91">
        <f>G25+G30</f>
        <v>305</v>
      </c>
      <c r="H32" s="92">
        <f>H25+H30</f>
        <v>1</v>
      </c>
      <c r="I32" s="91">
        <f>I25+I30</f>
        <v>2805.9700000000003</v>
      </c>
      <c r="J32" s="92">
        <f>J25+J30</f>
        <v>0.9999999999999999</v>
      </c>
      <c r="K32" s="91">
        <f aca="true" t="shared" si="6" ref="K32:P32">K25+K30</f>
        <v>7075</v>
      </c>
      <c r="L32" s="92">
        <f t="shared" si="6"/>
        <v>1</v>
      </c>
      <c r="M32" s="91">
        <f t="shared" si="6"/>
        <v>0</v>
      </c>
      <c r="N32" s="92">
        <f t="shared" si="6"/>
        <v>0</v>
      </c>
      <c r="O32" s="61">
        <f t="shared" si="6"/>
        <v>0</v>
      </c>
      <c r="P32" s="62" t="e">
        <f t="shared" si="6"/>
        <v>#DIV/0!</v>
      </c>
    </row>
    <row r="33" spans="1:16" ht="9" customHeight="1">
      <c r="A33" s="125"/>
      <c r="B33" s="126"/>
      <c r="C33" s="12"/>
      <c r="D33" s="8"/>
      <c r="E33" s="12"/>
      <c r="F33" s="28"/>
      <c r="G33" s="89"/>
      <c r="H33" s="93"/>
      <c r="I33" s="89"/>
      <c r="J33" s="93"/>
      <c r="K33" s="89"/>
      <c r="L33" s="93"/>
      <c r="M33" s="89"/>
      <c r="N33" s="93"/>
      <c r="O33" s="59"/>
      <c r="P33" s="63"/>
    </row>
    <row r="34" spans="1:16" ht="15">
      <c r="A34" s="125"/>
      <c r="B34" s="126" t="s">
        <v>19</v>
      </c>
      <c r="C34" s="12"/>
      <c r="D34" s="13">
        <f>D19-D32</f>
        <v>147900</v>
      </c>
      <c r="E34" s="12"/>
      <c r="F34" s="28"/>
      <c r="G34" s="13">
        <f>G19-G32</f>
        <v>154336</v>
      </c>
      <c r="H34" s="93"/>
      <c r="I34" s="13">
        <f>I19-I32</f>
        <v>109462.37999999999</v>
      </c>
      <c r="J34" s="93"/>
      <c r="K34" s="13">
        <f>K19-K32</f>
        <v>34120.979999999996</v>
      </c>
      <c r="L34" s="93"/>
      <c r="M34" s="13">
        <f>M19-M32</f>
        <v>9397.779999999999</v>
      </c>
      <c r="N34" s="93"/>
      <c r="O34" s="53">
        <f>O19-O32</f>
        <v>0</v>
      </c>
      <c r="P34" s="63"/>
    </row>
    <row r="35" spans="1:16" ht="9" customHeight="1">
      <c r="A35" s="125"/>
      <c r="B35" s="126"/>
      <c r="C35" s="12"/>
      <c r="D35" s="8"/>
      <c r="E35" s="12"/>
      <c r="F35" s="28"/>
      <c r="G35" s="89"/>
      <c r="H35" s="93"/>
      <c r="I35" s="89"/>
      <c r="J35" s="93"/>
      <c r="K35" s="89"/>
      <c r="L35" s="93"/>
      <c r="M35" s="89"/>
      <c r="N35" s="93"/>
      <c r="O35" s="59"/>
      <c r="P35" s="63"/>
    </row>
    <row r="36" spans="1:16" s="110" customFormat="1" ht="15">
      <c r="A36" s="117"/>
      <c r="B36" s="127" t="s">
        <v>20</v>
      </c>
      <c r="C36" s="14"/>
      <c r="D36" s="10">
        <f>G36+D34</f>
        <v>455217.14</v>
      </c>
      <c r="E36" s="14"/>
      <c r="F36" s="30"/>
      <c r="G36" s="91">
        <f>I36+G34</f>
        <v>307317.14</v>
      </c>
      <c r="H36" s="94"/>
      <c r="I36" s="91">
        <f>K36+I34</f>
        <v>152981.13999999998</v>
      </c>
      <c r="J36" s="94"/>
      <c r="K36" s="91">
        <f>M36+K34</f>
        <v>43518.759999999995</v>
      </c>
      <c r="L36" s="94"/>
      <c r="M36" s="91">
        <f>O36+M34</f>
        <v>9397.779999999999</v>
      </c>
      <c r="N36" s="94"/>
      <c r="O36" s="61">
        <v>0</v>
      </c>
      <c r="P36" s="64"/>
    </row>
    <row r="37" spans="1:16" ht="9" customHeight="1">
      <c r="A37" s="125"/>
      <c r="B37" s="126"/>
      <c r="C37" s="12"/>
      <c r="D37" s="15"/>
      <c r="E37" s="3"/>
      <c r="F37" s="31"/>
      <c r="G37" s="15"/>
      <c r="H37" s="84"/>
      <c r="I37" s="15"/>
      <c r="J37" s="84"/>
      <c r="K37" s="15"/>
      <c r="L37" s="84"/>
      <c r="M37" s="15"/>
      <c r="N37" s="84"/>
      <c r="O37" s="54"/>
      <c r="P37" s="57"/>
    </row>
    <row r="38" spans="1:16" s="110" customFormat="1" ht="15">
      <c r="A38" s="117"/>
      <c r="B38" s="123" t="s">
        <v>33</v>
      </c>
      <c r="C38" s="3"/>
      <c r="D38" s="16"/>
      <c r="E38" s="17"/>
      <c r="F38" s="33"/>
      <c r="G38" s="16"/>
      <c r="H38" s="95"/>
      <c r="I38" s="16"/>
      <c r="J38" s="95"/>
      <c r="K38" s="16"/>
      <c r="L38" s="95"/>
      <c r="M38" s="16"/>
      <c r="N38" s="95"/>
      <c r="O38" s="55"/>
      <c r="P38" s="65"/>
    </row>
    <row r="39" spans="1:16" ht="9" customHeight="1" thickBot="1">
      <c r="A39" s="125"/>
      <c r="B39" s="128"/>
      <c r="C39" s="18"/>
      <c r="D39" s="18"/>
      <c r="E39" s="18"/>
      <c r="F39" s="34"/>
      <c r="G39" s="96"/>
      <c r="H39" s="96"/>
      <c r="I39" s="96"/>
      <c r="J39" s="96"/>
      <c r="K39" s="96"/>
      <c r="L39" s="96"/>
      <c r="M39" s="96"/>
      <c r="N39" s="96"/>
      <c r="O39" s="66"/>
      <c r="P39" s="67"/>
    </row>
    <row r="40" spans="1:16" s="110" customFormat="1" ht="15">
      <c r="A40" s="117">
        <v>3</v>
      </c>
      <c r="B40" s="118" t="s">
        <v>39</v>
      </c>
      <c r="C40" s="129"/>
      <c r="D40" s="229" t="str">
        <f>D$6</f>
        <v>FY 2020</v>
      </c>
      <c r="E40" s="230"/>
      <c r="F40" s="22" t="s">
        <v>41</v>
      </c>
      <c r="G40" s="162" t="str">
        <f>G$6</f>
        <v>FY 2019</v>
      </c>
      <c r="H40" s="163"/>
      <c r="I40" s="162" t="str">
        <f>I$6</f>
        <v>FY 2018</v>
      </c>
      <c r="J40" s="163"/>
      <c r="K40" s="154" t="str">
        <f>K$6</f>
        <v>FY 2017</v>
      </c>
      <c r="L40" s="214"/>
      <c r="M40" s="162" t="str">
        <f>M$6</f>
        <v>FY 2016</v>
      </c>
      <c r="N40" s="163"/>
      <c r="O40" s="154" t="str">
        <f>O$6</f>
        <v>FY 2015</v>
      </c>
      <c r="P40" s="155"/>
    </row>
    <row r="41" spans="1:16" s="133" customFormat="1" ht="32.25" customHeight="1" thickBot="1">
      <c r="A41" s="130"/>
      <c r="B41" s="131"/>
      <c r="C41" s="132">
        <v>0.5</v>
      </c>
      <c r="D41" s="231"/>
      <c r="E41" s="232"/>
      <c r="F41" s="35" t="s">
        <v>59</v>
      </c>
      <c r="G41" s="192"/>
      <c r="H41" s="193"/>
      <c r="I41" s="192" t="s">
        <v>75</v>
      </c>
      <c r="J41" s="193"/>
      <c r="K41" s="215" t="s">
        <v>75</v>
      </c>
      <c r="L41" s="216"/>
      <c r="M41" s="192">
        <v>0</v>
      </c>
      <c r="N41" s="193"/>
      <c r="O41" s="188">
        <v>0</v>
      </c>
      <c r="P41" s="189"/>
    </row>
    <row r="42" spans="1:16" s="110" customFormat="1" ht="15">
      <c r="A42" s="117">
        <v>4</v>
      </c>
      <c r="B42" s="118" t="s">
        <v>35</v>
      </c>
      <c r="C42" s="129"/>
      <c r="D42" s="229" t="str">
        <f>D$6</f>
        <v>FY 2020</v>
      </c>
      <c r="E42" s="230"/>
      <c r="F42" s="22" t="s">
        <v>41</v>
      </c>
      <c r="G42" s="162" t="str">
        <f>G$6</f>
        <v>FY 2019</v>
      </c>
      <c r="H42" s="163"/>
      <c r="I42" s="162" t="str">
        <f>I$6</f>
        <v>FY 2018</v>
      </c>
      <c r="J42" s="163"/>
      <c r="K42" s="154" t="str">
        <f>K$6</f>
        <v>FY 2017</v>
      </c>
      <c r="L42" s="214"/>
      <c r="M42" s="162" t="str">
        <f>M$6</f>
        <v>FY 2016</v>
      </c>
      <c r="N42" s="163"/>
      <c r="O42" s="154" t="str">
        <f>O$6</f>
        <v>FY 2015</v>
      </c>
      <c r="P42" s="155"/>
    </row>
    <row r="43" spans="1:16" ht="15">
      <c r="A43" s="125"/>
      <c r="B43" s="126" t="s">
        <v>21</v>
      </c>
      <c r="C43" s="12"/>
      <c r="D43" s="233"/>
      <c r="E43" s="234"/>
      <c r="F43" s="28"/>
      <c r="G43" s="194"/>
      <c r="H43" s="195"/>
      <c r="I43" s="194"/>
      <c r="J43" s="195"/>
      <c r="K43" s="190">
        <v>0</v>
      </c>
      <c r="L43" s="217"/>
      <c r="M43" s="194" t="s">
        <v>32</v>
      </c>
      <c r="N43" s="195"/>
      <c r="O43" s="190" t="s">
        <v>32</v>
      </c>
      <c r="P43" s="191"/>
    </row>
    <row r="44" spans="1:16" ht="15">
      <c r="A44" s="125"/>
      <c r="B44" s="134"/>
      <c r="C44" s="135">
        <v>0</v>
      </c>
      <c r="D44" s="235">
        <v>0</v>
      </c>
      <c r="E44" s="236"/>
      <c r="F44" s="26"/>
      <c r="G44" s="196">
        <v>0</v>
      </c>
      <c r="H44" s="197"/>
      <c r="I44" s="196"/>
      <c r="J44" s="197"/>
      <c r="K44" s="182">
        <v>0</v>
      </c>
      <c r="L44" s="218"/>
      <c r="M44" s="196">
        <v>0</v>
      </c>
      <c r="N44" s="197"/>
      <c r="O44" s="182">
        <v>0</v>
      </c>
      <c r="P44" s="183"/>
    </row>
    <row r="45" spans="1:16" ht="15">
      <c r="A45" s="125"/>
      <c r="B45" s="134"/>
      <c r="C45" s="135"/>
      <c r="D45" s="235"/>
      <c r="E45" s="236"/>
      <c r="F45" s="26"/>
      <c r="G45" s="196"/>
      <c r="H45" s="197"/>
      <c r="I45" s="196"/>
      <c r="J45" s="197"/>
      <c r="K45" s="182"/>
      <c r="L45" s="218"/>
      <c r="M45" s="196"/>
      <c r="N45" s="197"/>
      <c r="O45" s="182"/>
      <c r="P45" s="183"/>
    </row>
    <row r="46" spans="1:16" ht="15">
      <c r="A46" s="125"/>
      <c r="B46" s="134"/>
      <c r="C46" s="135"/>
      <c r="D46" s="235"/>
      <c r="E46" s="236"/>
      <c r="F46" s="26"/>
      <c r="G46" s="196"/>
      <c r="H46" s="197"/>
      <c r="I46" s="196"/>
      <c r="J46" s="197"/>
      <c r="K46" s="182"/>
      <c r="L46" s="218"/>
      <c r="M46" s="196"/>
      <c r="N46" s="197"/>
      <c r="O46" s="182"/>
      <c r="P46" s="183"/>
    </row>
    <row r="47" spans="1:16" ht="15">
      <c r="A47" s="125"/>
      <c r="B47" s="126"/>
      <c r="C47" s="93"/>
      <c r="D47" s="196"/>
      <c r="E47" s="197"/>
      <c r="F47" s="36"/>
      <c r="G47" s="196"/>
      <c r="H47" s="197"/>
      <c r="I47" s="196"/>
      <c r="J47" s="197"/>
      <c r="K47" s="182"/>
      <c r="L47" s="218"/>
      <c r="M47" s="196"/>
      <c r="N47" s="197"/>
      <c r="O47" s="182"/>
      <c r="P47" s="183"/>
    </row>
    <row r="48" spans="1:16" ht="15">
      <c r="A48" s="125"/>
      <c r="B48" s="126"/>
      <c r="C48" s="93"/>
      <c r="D48" s="196"/>
      <c r="E48" s="197"/>
      <c r="F48" s="26"/>
      <c r="G48" s="196"/>
      <c r="H48" s="197"/>
      <c r="I48" s="196"/>
      <c r="J48" s="197"/>
      <c r="K48" s="182"/>
      <c r="L48" s="218"/>
      <c r="M48" s="196"/>
      <c r="N48" s="197"/>
      <c r="O48" s="182"/>
      <c r="P48" s="183"/>
    </row>
    <row r="49" spans="1:16" ht="15">
      <c r="A49" s="125"/>
      <c r="B49" s="126"/>
      <c r="C49" s="93"/>
      <c r="D49" s="196"/>
      <c r="E49" s="197"/>
      <c r="F49" s="36"/>
      <c r="G49" s="196"/>
      <c r="H49" s="197"/>
      <c r="I49" s="196"/>
      <c r="J49" s="197"/>
      <c r="K49" s="182"/>
      <c r="L49" s="218"/>
      <c r="M49" s="196"/>
      <c r="N49" s="197"/>
      <c r="O49" s="182"/>
      <c r="P49" s="183"/>
    </row>
    <row r="50" spans="1:16" ht="15">
      <c r="A50" s="125"/>
      <c r="B50" s="126"/>
      <c r="C50" s="93"/>
      <c r="D50" s="196"/>
      <c r="E50" s="197"/>
      <c r="F50" s="26"/>
      <c r="G50" s="196"/>
      <c r="H50" s="197"/>
      <c r="I50" s="196"/>
      <c r="J50" s="197"/>
      <c r="K50" s="182"/>
      <c r="L50" s="218"/>
      <c r="M50" s="196"/>
      <c r="N50" s="197"/>
      <c r="O50" s="182"/>
      <c r="P50" s="183"/>
    </row>
    <row r="51" spans="1:16" ht="15">
      <c r="A51" s="125"/>
      <c r="B51" s="126"/>
      <c r="C51" s="93"/>
      <c r="D51" s="196"/>
      <c r="E51" s="197"/>
      <c r="F51" s="26"/>
      <c r="G51" s="196"/>
      <c r="H51" s="197"/>
      <c r="I51" s="196"/>
      <c r="J51" s="197"/>
      <c r="K51" s="219"/>
      <c r="L51" s="220"/>
      <c r="M51" s="196"/>
      <c r="N51" s="197"/>
      <c r="O51" s="182"/>
      <c r="P51" s="183"/>
    </row>
    <row r="52" spans="1:16" s="110" customFormat="1" ht="15">
      <c r="A52" s="117"/>
      <c r="B52" s="127" t="s">
        <v>22</v>
      </c>
      <c r="C52" s="14"/>
      <c r="D52" s="237">
        <f>SUM(D44:D51)</f>
        <v>0</v>
      </c>
      <c r="E52" s="238"/>
      <c r="F52" s="37"/>
      <c r="G52" s="198">
        <f>SUM(G44:G51)</f>
        <v>0</v>
      </c>
      <c r="H52" s="199"/>
      <c r="I52" s="198">
        <f>SUM(I44:I51)</f>
        <v>0</v>
      </c>
      <c r="J52" s="199"/>
      <c r="K52" s="184">
        <f>SUM(K44:K51)</f>
        <v>0</v>
      </c>
      <c r="L52" s="221"/>
      <c r="M52" s="198">
        <f>SUM(M44:M51)</f>
        <v>0</v>
      </c>
      <c r="N52" s="199"/>
      <c r="O52" s="184">
        <f>SUM(O44:O51)</f>
        <v>0</v>
      </c>
      <c r="P52" s="185"/>
    </row>
    <row r="53" spans="1:16" s="110" customFormat="1" ht="15">
      <c r="A53" s="117"/>
      <c r="B53" s="136" t="s">
        <v>30</v>
      </c>
      <c r="C53" s="3"/>
      <c r="D53" s="239">
        <v>0</v>
      </c>
      <c r="E53" s="240"/>
      <c r="F53" s="38"/>
      <c r="G53" s="200">
        <v>0</v>
      </c>
      <c r="H53" s="201"/>
      <c r="I53" s="200"/>
      <c r="J53" s="201"/>
      <c r="K53" s="186">
        <v>0</v>
      </c>
      <c r="L53" s="222"/>
      <c r="M53" s="200">
        <v>0</v>
      </c>
      <c r="N53" s="201"/>
      <c r="O53" s="186">
        <v>0</v>
      </c>
      <c r="P53" s="187"/>
    </row>
    <row r="54" spans="1:16" ht="15">
      <c r="A54" s="125"/>
      <c r="B54" s="126"/>
      <c r="C54" s="12" t="s">
        <v>31</v>
      </c>
      <c r="D54" s="19"/>
      <c r="E54" s="12"/>
      <c r="F54" s="28"/>
      <c r="G54" s="97"/>
      <c r="H54" s="93"/>
      <c r="I54" s="97"/>
      <c r="J54" s="93"/>
      <c r="K54" s="97"/>
      <c r="L54" s="93"/>
      <c r="M54" s="97"/>
      <c r="N54" s="93"/>
      <c r="O54" s="68"/>
      <c r="P54" s="63"/>
    </row>
    <row r="55" spans="1:16" ht="9" customHeight="1" thickBot="1">
      <c r="A55" s="125"/>
      <c r="B55" s="128"/>
      <c r="C55" s="18"/>
      <c r="D55" s="20"/>
      <c r="E55" s="21"/>
      <c r="F55" s="34"/>
      <c r="G55" s="98"/>
      <c r="H55" s="99"/>
      <c r="I55" s="98"/>
      <c r="J55" s="99"/>
      <c r="K55" s="98"/>
      <c r="L55" s="99"/>
      <c r="M55" s="98"/>
      <c r="N55" s="99"/>
      <c r="O55" s="69"/>
      <c r="P55" s="70"/>
    </row>
    <row r="56" spans="1:16" s="110" customFormat="1" ht="15">
      <c r="A56" s="117">
        <v>5</v>
      </c>
      <c r="B56" s="137" t="s">
        <v>36</v>
      </c>
      <c r="C56" s="138"/>
      <c r="D56" s="229" t="str">
        <f>D$6</f>
        <v>FY 2020</v>
      </c>
      <c r="E56" s="230"/>
      <c r="F56" s="22" t="s">
        <v>41</v>
      </c>
      <c r="G56" s="162" t="str">
        <f>G$6</f>
        <v>FY 2019</v>
      </c>
      <c r="H56" s="163"/>
      <c r="I56" s="162" t="str">
        <f>I$6</f>
        <v>FY 2018</v>
      </c>
      <c r="J56" s="163"/>
      <c r="K56" s="154" t="str">
        <f>K$6</f>
        <v>FY 2017</v>
      </c>
      <c r="L56" s="214"/>
      <c r="M56" s="162" t="str">
        <f>M$6</f>
        <v>FY 2016</v>
      </c>
      <c r="N56" s="163"/>
      <c r="O56" s="154" t="str">
        <f>O$6</f>
        <v>FY 2015</v>
      </c>
      <c r="P56" s="155"/>
    </row>
    <row r="57" spans="1:16" ht="29.25" customHeight="1">
      <c r="A57" s="125"/>
      <c r="B57" s="126"/>
      <c r="C57" s="12" t="s">
        <v>23</v>
      </c>
      <c r="D57" s="241">
        <v>0</v>
      </c>
      <c r="E57" s="242"/>
      <c r="F57" s="26"/>
      <c r="G57" s="202">
        <v>0</v>
      </c>
      <c r="H57" s="203"/>
      <c r="I57" s="202"/>
      <c r="J57" s="203"/>
      <c r="K57" s="180" t="s">
        <v>51</v>
      </c>
      <c r="L57" s="223"/>
      <c r="M57" s="202" t="s">
        <v>51</v>
      </c>
      <c r="N57" s="203"/>
      <c r="O57" s="180" t="s">
        <v>51</v>
      </c>
      <c r="P57" s="181"/>
    </row>
    <row r="58" spans="1:16" ht="15">
      <c r="A58" s="125"/>
      <c r="B58" s="126"/>
      <c r="C58" s="12" t="s">
        <v>24</v>
      </c>
      <c r="D58" s="243"/>
      <c r="E58" s="244"/>
      <c r="F58" s="26"/>
      <c r="G58" s="204">
        <v>0</v>
      </c>
      <c r="H58" s="205"/>
      <c r="I58" s="204"/>
      <c r="J58" s="205"/>
      <c r="K58" s="170">
        <v>0</v>
      </c>
      <c r="L58" s="224"/>
      <c r="M58" s="204">
        <v>0</v>
      </c>
      <c r="N58" s="205"/>
      <c r="O58" s="170"/>
      <c r="P58" s="171"/>
    </row>
    <row r="59" spans="1:16" ht="15">
      <c r="A59" s="125"/>
      <c r="B59" s="126"/>
      <c r="C59" s="12" t="s">
        <v>27</v>
      </c>
      <c r="D59" s="247"/>
      <c r="E59" s="248"/>
      <c r="F59" s="26"/>
      <c r="G59" s="206">
        <v>0</v>
      </c>
      <c r="H59" s="207"/>
      <c r="I59" s="206"/>
      <c r="J59" s="207"/>
      <c r="K59" s="172">
        <v>0</v>
      </c>
      <c r="L59" s="226"/>
      <c r="M59" s="206">
        <v>0</v>
      </c>
      <c r="N59" s="207"/>
      <c r="O59" s="172"/>
      <c r="P59" s="173"/>
    </row>
    <row r="60" spans="1:16" ht="15">
      <c r="A60" s="125"/>
      <c r="B60" s="126"/>
      <c r="C60" s="12" t="s">
        <v>25</v>
      </c>
      <c r="D60" s="247"/>
      <c r="E60" s="248"/>
      <c r="F60" s="26"/>
      <c r="G60" s="206">
        <v>0</v>
      </c>
      <c r="H60" s="207"/>
      <c r="I60" s="206"/>
      <c r="J60" s="207"/>
      <c r="K60" s="172">
        <v>0</v>
      </c>
      <c r="L60" s="226"/>
      <c r="M60" s="206">
        <v>0</v>
      </c>
      <c r="N60" s="207"/>
      <c r="O60" s="172"/>
      <c r="P60" s="173"/>
    </row>
    <row r="61" spans="1:16" ht="15">
      <c r="A61" s="125"/>
      <c r="B61" s="126"/>
      <c r="C61" s="12" t="s">
        <v>26</v>
      </c>
      <c r="D61" s="243"/>
      <c r="E61" s="244"/>
      <c r="F61" s="26"/>
      <c r="G61" s="204" t="s">
        <v>51</v>
      </c>
      <c r="H61" s="205"/>
      <c r="I61" s="204"/>
      <c r="J61" s="205"/>
      <c r="K61" s="170" t="s">
        <v>51</v>
      </c>
      <c r="L61" s="224"/>
      <c r="M61" s="204" t="s">
        <v>51</v>
      </c>
      <c r="N61" s="205"/>
      <c r="O61" s="170"/>
      <c r="P61" s="171"/>
    </row>
    <row r="62" spans="1:16" ht="14.25" customHeight="1">
      <c r="A62" s="125"/>
      <c r="B62" s="126"/>
      <c r="C62" s="12" t="s">
        <v>28</v>
      </c>
      <c r="D62" s="249"/>
      <c r="E62" s="250"/>
      <c r="F62" s="36"/>
      <c r="G62" s="208">
        <v>0</v>
      </c>
      <c r="H62" s="209"/>
      <c r="I62" s="208"/>
      <c r="J62" s="209"/>
      <c r="K62" s="174"/>
      <c r="L62" s="227"/>
      <c r="M62" s="208"/>
      <c r="N62" s="209"/>
      <c r="O62" s="174"/>
      <c r="P62" s="175"/>
    </row>
    <row r="63" spans="1:16" ht="15">
      <c r="A63" s="125"/>
      <c r="B63" s="139"/>
      <c r="C63" s="140" t="s">
        <v>29</v>
      </c>
      <c r="D63" s="251"/>
      <c r="E63" s="252"/>
      <c r="F63" s="39"/>
      <c r="G63" s="210"/>
      <c r="H63" s="211"/>
      <c r="I63" s="210"/>
      <c r="J63" s="211"/>
      <c r="K63" s="178"/>
      <c r="L63" s="228"/>
      <c r="M63" s="210"/>
      <c r="N63" s="211"/>
      <c r="O63" s="178"/>
      <c r="P63" s="179"/>
    </row>
    <row r="64" spans="1:16" ht="27.75" customHeight="1">
      <c r="A64" s="125"/>
      <c r="B64" s="126"/>
      <c r="C64" s="12" t="s">
        <v>23</v>
      </c>
      <c r="D64" s="241"/>
      <c r="E64" s="242"/>
      <c r="F64" s="26"/>
      <c r="G64" s="202"/>
      <c r="H64" s="203"/>
      <c r="I64" s="202"/>
      <c r="J64" s="203"/>
      <c r="K64" s="180" t="s">
        <v>51</v>
      </c>
      <c r="L64" s="223"/>
      <c r="M64" s="202" t="s">
        <v>51</v>
      </c>
      <c r="N64" s="203"/>
      <c r="O64" s="180"/>
      <c r="P64" s="181"/>
    </row>
    <row r="65" spans="1:16" ht="15">
      <c r="A65" s="125"/>
      <c r="B65" s="126"/>
      <c r="C65" s="12" t="s">
        <v>24</v>
      </c>
      <c r="D65" s="243"/>
      <c r="E65" s="244"/>
      <c r="F65" s="26"/>
      <c r="G65" s="204"/>
      <c r="H65" s="205"/>
      <c r="I65" s="204"/>
      <c r="J65" s="205"/>
      <c r="K65" s="170"/>
      <c r="L65" s="224"/>
      <c r="M65" s="204"/>
      <c r="N65" s="205"/>
      <c r="O65" s="170"/>
      <c r="P65" s="171"/>
    </row>
    <row r="66" spans="1:16" ht="15">
      <c r="A66" s="125"/>
      <c r="B66" s="126"/>
      <c r="C66" s="12" t="s">
        <v>27</v>
      </c>
      <c r="D66" s="247"/>
      <c r="E66" s="248"/>
      <c r="F66" s="26"/>
      <c r="G66" s="206"/>
      <c r="H66" s="207"/>
      <c r="I66" s="206"/>
      <c r="J66" s="207"/>
      <c r="K66" s="172"/>
      <c r="L66" s="226"/>
      <c r="M66" s="206"/>
      <c r="N66" s="207"/>
      <c r="O66" s="172"/>
      <c r="P66" s="173"/>
    </row>
    <row r="67" spans="1:16" ht="15" customHeight="1">
      <c r="A67" s="125"/>
      <c r="B67" s="126"/>
      <c r="C67" s="12" t="s">
        <v>25</v>
      </c>
      <c r="D67" s="247"/>
      <c r="E67" s="248"/>
      <c r="F67" s="26"/>
      <c r="G67" s="206"/>
      <c r="H67" s="207"/>
      <c r="I67" s="206"/>
      <c r="J67" s="207"/>
      <c r="K67" s="172"/>
      <c r="L67" s="226"/>
      <c r="M67" s="206"/>
      <c r="N67" s="207"/>
      <c r="O67" s="172"/>
      <c r="P67" s="173"/>
    </row>
    <row r="68" spans="1:16" ht="15">
      <c r="A68" s="125"/>
      <c r="B68" s="126"/>
      <c r="C68" s="12" t="s">
        <v>26</v>
      </c>
      <c r="D68" s="243"/>
      <c r="E68" s="244"/>
      <c r="F68" s="26"/>
      <c r="G68" s="204"/>
      <c r="H68" s="205"/>
      <c r="I68" s="204"/>
      <c r="J68" s="205"/>
      <c r="K68" s="170"/>
      <c r="L68" s="224"/>
      <c r="M68" s="204"/>
      <c r="N68" s="205"/>
      <c r="O68" s="170"/>
      <c r="P68" s="171"/>
    </row>
    <row r="69" spans="1:16" ht="14.25" customHeight="1">
      <c r="A69" s="125"/>
      <c r="B69" s="126"/>
      <c r="C69" s="12" t="s">
        <v>28</v>
      </c>
      <c r="D69" s="249"/>
      <c r="E69" s="250"/>
      <c r="F69" s="36"/>
      <c r="G69" s="208"/>
      <c r="H69" s="209"/>
      <c r="I69" s="208"/>
      <c r="J69" s="209"/>
      <c r="K69" s="174"/>
      <c r="L69" s="227"/>
      <c r="M69" s="208"/>
      <c r="N69" s="209"/>
      <c r="O69" s="174"/>
      <c r="P69" s="175"/>
    </row>
    <row r="70" spans="1:16" ht="15.75" thickBot="1">
      <c r="A70" s="125"/>
      <c r="B70" s="128"/>
      <c r="C70" s="18" t="s">
        <v>29</v>
      </c>
      <c r="D70" s="245"/>
      <c r="E70" s="246"/>
      <c r="F70" s="40"/>
      <c r="G70" s="212"/>
      <c r="H70" s="213"/>
      <c r="I70" s="212"/>
      <c r="J70" s="213"/>
      <c r="K70" s="176"/>
      <c r="L70" s="225"/>
      <c r="M70" s="212"/>
      <c r="N70" s="213"/>
      <c r="O70" s="176"/>
      <c r="P70" s="177"/>
    </row>
    <row r="71" spans="1:16" s="110" customFormat="1" ht="15">
      <c r="A71" s="117">
        <v>6</v>
      </c>
      <c r="B71" s="118" t="s">
        <v>40</v>
      </c>
      <c r="C71" s="129"/>
      <c r="D71" s="229" t="str">
        <f>D$6</f>
        <v>FY 2020</v>
      </c>
      <c r="E71" s="230"/>
      <c r="F71" s="22" t="s">
        <v>41</v>
      </c>
      <c r="G71" s="162" t="str">
        <f>G$6</f>
        <v>FY 2019</v>
      </c>
      <c r="H71" s="163"/>
      <c r="I71" s="162" t="str">
        <f>I$6</f>
        <v>FY 2018</v>
      </c>
      <c r="J71" s="163"/>
      <c r="K71" s="162" t="str">
        <f>K$6</f>
        <v>FY 2017</v>
      </c>
      <c r="L71" s="163"/>
      <c r="M71" s="162" t="str">
        <f>M$6</f>
        <v>FY 2016</v>
      </c>
      <c r="N71" s="163"/>
      <c r="O71" s="154" t="str">
        <f>O$6</f>
        <v>FY 2015</v>
      </c>
      <c r="P71" s="155"/>
    </row>
    <row r="72" spans="1:16" s="133" customFormat="1" ht="33.75" customHeight="1" thickBot="1">
      <c r="A72" s="130"/>
      <c r="B72" s="141"/>
      <c r="C72" s="142" t="s">
        <v>74</v>
      </c>
      <c r="D72" s="253" t="s">
        <v>10</v>
      </c>
      <c r="E72" s="254"/>
      <c r="F72" s="41"/>
      <c r="G72" s="164"/>
      <c r="H72" s="165"/>
      <c r="I72" s="164" t="s">
        <v>70</v>
      </c>
      <c r="J72" s="165"/>
      <c r="K72" s="164" t="s">
        <v>70</v>
      </c>
      <c r="L72" s="165"/>
      <c r="M72" s="164" t="s">
        <v>64</v>
      </c>
      <c r="N72" s="165"/>
      <c r="O72" s="156" t="s">
        <v>57</v>
      </c>
      <c r="P72" s="157"/>
    </row>
    <row r="73" spans="1:16" s="110" customFormat="1" ht="15">
      <c r="A73" s="117">
        <v>7</v>
      </c>
      <c r="B73" s="118" t="s">
        <v>62</v>
      </c>
      <c r="C73" s="129"/>
      <c r="D73" s="229" t="str">
        <f>D$6</f>
        <v>FY 2020</v>
      </c>
      <c r="E73" s="230"/>
      <c r="F73" s="22" t="s">
        <v>41</v>
      </c>
      <c r="G73" s="162" t="str">
        <f>G$6</f>
        <v>FY 2019</v>
      </c>
      <c r="H73" s="163"/>
      <c r="I73" s="162" t="str">
        <f>I$6</f>
        <v>FY 2018</v>
      </c>
      <c r="J73" s="163"/>
      <c r="K73" s="162" t="str">
        <f>K$6</f>
        <v>FY 2017</v>
      </c>
      <c r="L73" s="163"/>
      <c r="M73" s="162" t="str">
        <f>M$6</f>
        <v>FY 2016</v>
      </c>
      <c r="N73" s="163"/>
      <c r="O73" s="154" t="str">
        <f>O$6</f>
        <v>FY 2015</v>
      </c>
      <c r="P73" s="155"/>
    </row>
    <row r="74" spans="1:16" s="133" customFormat="1" ht="60">
      <c r="A74" s="130"/>
      <c r="B74" s="143"/>
      <c r="C74" s="144" t="s">
        <v>77</v>
      </c>
      <c r="D74" s="255" t="s">
        <v>87</v>
      </c>
      <c r="E74" s="256"/>
      <c r="F74" s="42"/>
      <c r="G74" s="166" t="s">
        <v>63</v>
      </c>
      <c r="H74" s="167"/>
      <c r="I74" s="166"/>
      <c r="J74" s="167"/>
      <c r="K74" s="166"/>
      <c r="L74" s="167"/>
      <c r="M74" s="166" t="s">
        <v>63</v>
      </c>
      <c r="N74" s="167"/>
      <c r="O74" s="158" t="s">
        <v>54</v>
      </c>
      <c r="P74" s="159"/>
    </row>
    <row r="75" spans="1:16" s="133" customFormat="1" ht="15.75" thickBot="1">
      <c r="A75" s="130"/>
      <c r="B75" s="141"/>
      <c r="C75" s="145" t="s">
        <v>44</v>
      </c>
      <c r="D75" s="257"/>
      <c r="E75" s="258"/>
      <c r="F75" s="43"/>
      <c r="G75" s="168"/>
      <c r="H75" s="169"/>
      <c r="I75" s="168"/>
      <c r="J75" s="169"/>
      <c r="K75" s="168"/>
      <c r="L75" s="169"/>
      <c r="M75" s="168"/>
      <c r="N75" s="169"/>
      <c r="O75" s="160"/>
      <c r="P75" s="161"/>
    </row>
  </sheetData>
  <sheetProtection/>
  <mergeCells count="210">
    <mergeCell ref="G71:H71"/>
    <mergeCell ref="G72:H72"/>
    <mergeCell ref="G73:H73"/>
    <mergeCell ref="G74:H74"/>
    <mergeCell ref="G75:H75"/>
    <mergeCell ref="G65:H65"/>
    <mergeCell ref="G66:H66"/>
    <mergeCell ref="G67:H67"/>
    <mergeCell ref="G68:H68"/>
    <mergeCell ref="G69:H69"/>
    <mergeCell ref="G70:H70"/>
    <mergeCell ref="G59:H59"/>
    <mergeCell ref="G60:H60"/>
    <mergeCell ref="G61:H61"/>
    <mergeCell ref="G62:H62"/>
    <mergeCell ref="G63:H63"/>
    <mergeCell ref="G64:H64"/>
    <mergeCell ref="G51:H51"/>
    <mergeCell ref="G52:H52"/>
    <mergeCell ref="G53:H53"/>
    <mergeCell ref="G56:H56"/>
    <mergeCell ref="G57:H57"/>
    <mergeCell ref="G58:H58"/>
    <mergeCell ref="G45:H45"/>
    <mergeCell ref="G46:H46"/>
    <mergeCell ref="G47:H47"/>
    <mergeCell ref="G48:H48"/>
    <mergeCell ref="G49:H49"/>
    <mergeCell ref="G50:H50"/>
    <mergeCell ref="G6:H6"/>
    <mergeCell ref="G40:H40"/>
    <mergeCell ref="G41:H41"/>
    <mergeCell ref="G42:H42"/>
    <mergeCell ref="G43:H43"/>
    <mergeCell ref="G44:H44"/>
    <mergeCell ref="I71:J71"/>
    <mergeCell ref="I72:J72"/>
    <mergeCell ref="I73:J73"/>
    <mergeCell ref="I74:J74"/>
    <mergeCell ref="I75:J75"/>
    <mergeCell ref="I66:J66"/>
    <mergeCell ref="I67:J67"/>
    <mergeCell ref="I68:J68"/>
    <mergeCell ref="I69:J69"/>
    <mergeCell ref="I70:J70"/>
    <mergeCell ref="I6:J6"/>
    <mergeCell ref="I49:J49"/>
    <mergeCell ref="I50:J50"/>
    <mergeCell ref="I60:J60"/>
    <mergeCell ref="I61:J61"/>
    <mergeCell ref="I62:J62"/>
    <mergeCell ref="I46:J46"/>
    <mergeCell ref="I47:J47"/>
    <mergeCell ref="I48:J48"/>
    <mergeCell ref="I51:J51"/>
    <mergeCell ref="I63:J63"/>
    <mergeCell ref="I64:J64"/>
    <mergeCell ref="I65:J65"/>
    <mergeCell ref="I56:J56"/>
    <mergeCell ref="I57:J57"/>
    <mergeCell ref="I58:J58"/>
    <mergeCell ref="I59:J59"/>
    <mergeCell ref="I52:J52"/>
    <mergeCell ref="I53:J53"/>
    <mergeCell ref="I40:J40"/>
    <mergeCell ref="I41:J41"/>
    <mergeCell ref="I42:J42"/>
    <mergeCell ref="I43:J43"/>
    <mergeCell ref="I44:J44"/>
    <mergeCell ref="I45:J45"/>
    <mergeCell ref="D71:E71"/>
    <mergeCell ref="D72:E72"/>
    <mergeCell ref="D73:E73"/>
    <mergeCell ref="D74:E74"/>
    <mergeCell ref="D75:E75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1:E51"/>
    <mergeCell ref="D52:E52"/>
    <mergeCell ref="D53:E53"/>
    <mergeCell ref="D56:E56"/>
    <mergeCell ref="D57:E57"/>
    <mergeCell ref="D58:E58"/>
    <mergeCell ref="D45:E45"/>
    <mergeCell ref="D46:E46"/>
    <mergeCell ref="D47:E47"/>
    <mergeCell ref="D48:E48"/>
    <mergeCell ref="D49:E49"/>
    <mergeCell ref="D50:E50"/>
    <mergeCell ref="D6:E6"/>
    <mergeCell ref="D40:E40"/>
    <mergeCell ref="D41:E41"/>
    <mergeCell ref="D42:E42"/>
    <mergeCell ref="D43:E43"/>
    <mergeCell ref="D44:E44"/>
    <mergeCell ref="K71:L71"/>
    <mergeCell ref="K72:L72"/>
    <mergeCell ref="K73:L73"/>
    <mergeCell ref="K74:L74"/>
    <mergeCell ref="K75:L75"/>
    <mergeCell ref="K65:L65"/>
    <mergeCell ref="K66:L66"/>
    <mergeCell ref="K67:L67"/>
    <mergeCell ref="K68:L68"/>
    <mergeCell ref="K69:L69"/>
    <mergeCell ref="K70:L70"/>
    <mergeCell ref="K59:L59"/>
    <mergeCell ref="K60:L60"/>
    <mergeCell ref="K61:L61"/>
    <mergeCell ref="K62:L62"/>
    <mergeCell ref="K63:L63"/>
    <mergeCell ref="K64:L64"/>
    <mergeCell ref="K51:L51"/>
    <mergeCell ref="K52:L52"/>
    <mergeCell ref="K53:L53"/>
    <mergeCell ref="K56:L56"/>
    <mergeCell ref="K57:L57"/>
    <mergeCell ref="K58:L58"/>
    <mergeCell ref="K45:L45"/>
    <mergeCell ref="K46:L46"/>
    <mergeCell ref="K47:L47"/>
    <mergeCell ref="K48:L48"/>
    <mergeCell ref="K49:L49"/>
    <mergeCell ref="K50:L50"/>
    <mergeCell ref="K6:L6"/>
    <mergeCell ref="K40:L40"/>
    <mergeCell ref="K41:L41"/>
    <mergeCell ref="K42:L42"/>
    <mergeCell ref="K43:L43"/>
    <mergeCell ref="K44:L44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2:N62"/>
    <mergeCell ref="M63:N63"/>
    <mergeCell ref="M64:N64"/>
    <mergeCell ref="M51:N51"/>
    <mergeCell ref="M52:N52"/>
    <mergeCell ref="M53:N53"/>
    <mergeCell ref="M56:N56"/>
    <mergeCell ref="M57:N57"/>
    <mergeCell ref="M58:N58"/>
    <mergeCell ref="M45:N45"/>
    <mergeCell ref="M46:N46"/>
    <mergeCell ref="M47:N47"/>
    <mergeCell ref="M48:N48"/>
    <mergeCell ref="M49:N49"/>
    <mergeCell ref="M50:N50"/>
    <mergeCell ref="M6:N6"/>
    <mergeCell ref="M40:N40"/>
    <mergeCell ref="M41:N41"/>
    <mergeCell ref="M42:N42"/>
    <mergeCell ref="M43:N43"/>
    <mergeCell ref="M44:N44"/>
    <mergeCell ref="O6:P6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M71:N71"/>
    <mergeCell ref="M72:N72"/>
    <mergeCell ref="M73:N73"/>
    <mergeCell ref="M74:N74"/>
    <mergeCell ref="M75:N75"/>
  </mergeCells>
  <printOptions/>
  <pageMargins left="0.2" right="0.2" top="0.5" bottom="0.5" header="0.3" footer="0.3"/>
  <pageSetup fitToHeight="2" fitToWidth="1" horizontalDpi="600" verticalDpi="600" orientation="landscape" scale="95" r:id="rId1"/>
  <rowBreaks count="2" manualBreakCount="2">
    <brk id="39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.140625" style="0" customWidth="1"/>
    <col min="2" max="2" width="29.28125" style="0" customWidth="1"/>
    <col min="3" max="3" width="11.00390625" style="44" customWidth="1"/>
    <col min="4" max="4" width="10.57421875" style="44" customWidth="1"/>
    <col min="5" max="7" width="14.00390625" style="44" customWidth="1"/>
    <col min="8" max="8" width="11.00390625" style="50" customWidth="1"/>
    <col min="9" max="11" width="10.57421875" style="50" customWidth="1"/>
    <col min="12" max="12" width="11.00390625" style="44" customWidth="1"/>
    <col min="13" max="13" width="10.57421875" style="50" customWidth="1"/>
    <col min="14" max="14" width="11.00390625" style="50" customWidth="1"/>
    <col min="15" max="15" width="10.57421875" style="50" customWidth="1"/>
    <col min="16" max="16" width="10.8515625" style="0" customWidth="1"/>
  </cols>
  <sheetData>
    <row r="1" spans="1:41" ht="15">
      <c r="A1" s="44" t="s">
        <v>65</v>
      </c>
      <c r="B1" s="44"/>
      <c r="P1" s="44"/>
      <c r="Q1" s="44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>
      <c r="A2" s="48" t="s">
        <v>46</v>
      </c>
      <c r="B2" s="48"/>
      <c r="P2" s="44"/>
      <c r="Q2" s="44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29" s="44" customFormat="1" ht="15">
      <c r="A3" s="48"/>
      <c r="B3" s="48"/>
      <c r="C3" s="261">
        <v>2020</v>
      </c>
      <c r="D3" s="262"/>
      <c r="E3" s="262"/>
      <c r="F3" s="262">
        <v>2019</v>
      </c>
      <c r="G3" s="265"/>
      <c r="H3" s="264">
        <v>2018</v>
      </c>
      <c r="I3" s="264"/>
      <c r="J3" s="259">
        <v>2017</v>
      </c>
      <c r="K3" s="263"/>
      <c r="L3" s="261">
        <v>2016</v>
      </c>
      <c r="M3" s="262"/>
      <c r="N3" s="259">
        <v>2015</v>
      </c>
      <c r="O3" s="260"/>
      <c r="P3" s="78">
        <v>2014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41" ht="45">
      <c r="A4" s="44"/>
      <c r="B4" s="44" t="s">
        <v>60</v>
      </c>
      <c r="C4" s="71" t="s">
        <v>85</v>
      </c>
      <c r="D4" s="49" t="s">
        <v>86</v>
      </c>
      <c r="E4" s="49" t="s">
        <v>61</v>
      </c>
      <c r="F4" s="71" t="s">
        <v>82</v>
      </c>
      <c r="G4" s="49" t="s">
        <v>83</v>
      </c>
      <c r="H4" s="101" t="s">
        <v>78</v>
      </c>
      <c r="I4" s="100" t="s">
        <v>79</v>
      </c>
      <c r="J4" s="100" t="s">
        <v>68</v>
      </c>
      <c r="K4" s="100" t="s">
        <v>66</v>
      </c>
      <c r="L4" s="71" t="s">
        <v>80</v>
      </c>
      <c r="M4" s="100" t="s">
        <v>67</v>
      </c>
      <c r="N4" s="101" t="s">
        <v>47</v>
      </c>
      <c r="O4" s="102" t="s">
        <v>48</v>
      </c>
      <c r="P4" s="75" t="s">
        <v>49</v>
      </c>
      <c r="Q4" s="44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5">
      <c r="A5" s="44"/>
      <c r="B5" s="48" t="s">
        <v>72</v>
      </c>
      <c r="C5" s="152">
        <v>0</v>
      </c>
      <c r="D5" s="73"/>
      <c r="E5" s="153"/>
      <c r="F5" s="72">
        <v>0</v>
      </c>
      <c r="G5" s="103"/>
      <c r="H5" s="104">
        <f>SUM(I5:I5)</f>
        <v>7</v>
      </c>
      <c r="I5" s="103">
        <v>7</v>
      </c>
      <c r="J5" s="103">
        <f>SUM(K5:K5)</f>
        <v>7</v>
      </c>
      <c r="K5" s="103">
        <v>7</v>
      </c>
      <c r="L5" s="72">
        <f>SUM(M5:M5)</f>
        <v>0</v>
      </c>
      <c r="M5" s="103"/>
      <c r="N5" s="104">
        <f>SUM(O5:P5)</f>
        <v>0</v>
      </c>
      <c r="O5" s="105"/>
      <c r="P5" s="76">
        <v>0</v>
      </c>
      <c r="Q5" s="44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5">
      <c r="A6" s="44"/>
      <c r="B6" s="48" t="s">
        <v>73</v>
      </c>
      <c r="C6" s="152">
        <f>SUM(D6:E6)</f>
        <v>0</v>
      </c>
      <c r="D6" s="73"/>
      <c r="E6" s="153"/>
      <c r="F6" s="72">
        <f>SUM(G6:H6)</f>
        <v>0</v>
      </c>
      <c r="G6" s="103"/>
      <c r="H6" s="104">
        <f>SUM(I6:I6)</f>
        <v>0</v>
      </c>
      <c r="I6" s="103"/>
      <c r="J6" s="103">
        <f>SUM(K6:K6)</f>
        <v>0</v>
      </c>
      <c r="K6" s="103"/>
      <c r="L6" s="72">
        <f>SUM(M6:M6)</f>
        <v>0</v>
      </c>
      <c r="M6" s="103"/>
      <c r="N6" s="104">
        <f>SUM(O6:P6)</f>
        <v>0</v>
      </c>
      <c r="O6" s="105"/>
      <c r="P6" s="76">
        <v>0</v>
      </c>
      <c r="Q6" s="44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5">
      <c r="A7" s="44"/>
      <c r="B7" s="48"/>
      <c r="C7" s="152">
        <f>SUM(D7:E7)</f>
        <v>0</v>
      </c>
      <c r="D7" s="73"/>
      <c r="E7" s="153"/>
      <c r="F7" s="72">
        <f>SUM(G7:H7)</f>
        <v>0</v>
      </c>
      <c r="G7" s="103"/>
      <c r="H7" s="104">
        <f>SUM(I7:I7)</f>
        <v>0</v>
      </c>
      <c r="I7" s="103"/>
      <c r="J7" s="103">
        <f>SUM(K7:K7)</f>
        <v>0</v>
      </c>
      <c r="K7" s="103"/>
      <c r="L7" s="72">
        <f>SUM(M7:M7)</f>
        <v>0</v>
      </c>
      <c r="M7" s="103"/>
      <c r="N7" s="104">
        <f>SUM(O7:P7)</f>
        <v>0</v>
      </c>
      <c r="O7" s="105"/>
      <c r="P7" s="76">
        <v>0</v>
      </c>
      <c r="Q7" s="44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5">
      <c r="A8" s="44"/>
      <c r="B8" s="48"/>
      <c r="C8" s="152">
        <f>SUM(D8:E8)</f>
        <v>0</v>
      </c>
      <c r="D8" s="73"/>
      <c r="E8" s="153"/>
      <c r="F8" s="72">
        <f>SUM(G8:H8)</f>
        <v>0</v>
      </c>
      <c r="G8" s="103"/>
      <c r="H8" s="104">
        <f>SUM(I8:I8)</f>
        <v>0</v>
      </c>
      <c r="I8" s="103"/>
      <c r="J8" s="103">
        <f>SUM(K8:K8)</f>
        <v>0</v>
      </c>
      <c r="K8" s="103"/>
      <c r="L8" s="72">
        <f>SUM(M8:M8)</f>
        <v>0</v>
      </c>
      <c r="M8" s="103"/>
      <c r="N8" s="104">
        <f>SUM(O8:P8)</f>
        <v>0</v>
      </c>
      <c r="O8" s="105"/>
      <c r="P8" s="76">
        <v>0</v>
      </c>
      <c r="Q8" s="44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5">
      <c r="A9" s="44"/>
      <c r="B9" s="48"/>
      <c r="C9" s="152"/>
      <c r="D9" s="73"/>
      <c r="E9" s="153"/>
      <c r="F9" s="72"/>
      <c r="G9" s="103"/>
      <c r="H9" s="104"/>
      <c r="I9" s="103"/>
      <c r="J9" s="103"/>
      <c r="K9" s="103"/>
      <c r="L9" s="72"/>
      <c r="M9" s="103"/>
      <c r="N9" s="104"/>
      <c r="O9" s="105"/>
      <c r="P9" s="76"/>
      <c r="Q9" s="44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5">
      <c r="A10" s="44"/>
      <c r="B10" s="48"/>
      <c r="C10" s="152"/>
      <c r="D10" s="73"/>
      <c r="E10" s="153"/>
      <c r="F10" s="72"/>
      <c r="G10" s="103"/>
      <c r="H10" s="104"/>
      <c r="I10" s="103"/>
      <c r="J10" s="103"/>
      <c r="K10" s="103"/>
      <c r="L10" s="72"/>
      <c r="M10" s="103"/>
      <c r="N10" s="104"/>
      <c r="O10" s="105"/>
      <c r="P10" s="76"/>
      <c r="Q10" s="44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5">
      <c r="A11" s="44"/>
      <c r="B11" s="48"/>
      <c r="C11" s="152"/>
      <c r="D11" s="73"/>
      <c r="E11" s="153"/>
      <c r="F11" s="72"/>
      <c r="G11" s="103"/>
      <c r="H11" s="104"/>
      <c r="I11" s="103"/>
      <c r="J11" s="103"/>
      <c r="K11" s="103"/>
      <c r="L11" s="72"/>
      <c r="M11" s="103"/>
      <c r="N11" s="104"/>
      <c r="O11" s="105"/>
      <c r="P11" s="76"/>
      <c r="Q11" s="44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ht="15">
      <c r="A12" s="44"/>
      <c r="B12" s="44" t="s">
        <v>50</v>
      </c>
      <c r="C12" s="74">
        <f>SUM(C5:C11)</f>
        <v>0</v>
      </c>
      <c r="D12" s="47">
        <f>SUM(D5:D8)</f>
        <v>0</v>
      </c>
      <c r="E12" s="47"/>
      <c r="F12" s="74">
        <f>SUM(F5:F11)</f>
        <v>0</v>
      </c>
      <c r="G12" s="47">
        <v>0</v>
      </c>
      <c r="H12" s="107">
        <f>SUM(H5:H11)</f>
        <v>7</v>
      </c>
      <c r="I12" s="106">
        <v>0</v>
      </c>
      <c r="J12" s="106">
        <f>SUM(J5:J11)</f>
        <v>7</v>
      </c>
      <c r="K12" s="106">
        <v>0</v>
      </c>
      <c r="L12" s="74">
        <f>SUM(L5:L11)</f>
        <v>0</v>
      </c>
      <c r="M12" s="106">
        <v>0</v>
      </c>
      <c r="N12" s="107">
        <f>SUM(N5:N11)</f>
        <v>0</v>
      </c>
      <c r="O12" s="108">
        <v>0</v>
      </c>
      <c r="P12" s="77">
        <f>SUM(P5:P11)</f>
        <v>0</v>
      </c>
      <c r="Q12" s="44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5">
      <c r="A13" s="44"/>
      <c r="B13" s="44"/>
      <c r="C13" s="46"/>
      <c r="D13" s="46"/>
      <c r="E13" s="46"/>
      <c r="F13" s="46"/>
      <c r="G13" s="46"/>
      <c r="H13" s="109"/>
      <c r="I13" s="109"/>
      <c r="J13" s="109"/>
      <c r="K13" s="109"/>
      <c r="L13" s="46"/>
      <c r="M13" s="109"/>
      <c r="N13" s="109"/>
      <c r="O13" s="109"/>
      <c r="P13" s="46"/>
      <c r="Q13" s="44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</sheetData>
  <sheetProtection/>
  <mergeCells count="6">
    <mergeCell ref="N3:O3"/>
    <mergeCell ref="L3:M3"/>
    <mergeCell ref="J3:K3"/>
    <mergeCell ref="C3:E3"/>
    <mergeCell ref="H3:I3"/>
    <mergeCell ref="F3:G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Volusia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 Smith</dc:creator>
  <cp:keywords/>
  <dc:description/>
  <cp:lastModifiedBy>Samantha Bishop</cp:lastModifiedBy>
  <cp:lastPrinted>2018-07-27T18:41:14Z</cp:lastPrinted>
  <dcterms:created xsi:type="dcterms:W3CDTF">2014-01-30T18:46:12Z</dcterms:created>
  <dcterms:modified xsi:type="dcterms:W3CDTF">2021-03-09T16:27:49Z</dcterms:modified>
  <cp:category/>
  <cp:version/>
  <cp:contentType/>
  <cp:contentStatus/>
</cp:coreProperties>
</file>